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00" firstSheet="5" activeTab="11"/>
  </bookViews>
  <sheets>
    <sheet name="январь 2021" sheetId="1" r:id="rId1"/>
    <sheet name="февраль 2021" sheetId="2" r:id="rId2"/>
    <sheet name="март 2021" sheetId="3" r:id="rId3"/>
    <sheet name="апрель 2021" sheetId="4" r:id="rId4"/>
    <sheet name="май 2021" sheetId="5" r:id="rId5"/>
    <sheet name="июнь 2021" sheetId="6" r:id="rId6"/>
    <sheet name="июль 2021" sheetId="7" r:id="rId7"/>
    <sheet name="август 2021" sheetId="8" r:id="rId8"/>
    <sheet name="сентябрь 2021" sheetId="9" r:id="rId9"/>
    <sheet name="октябрь 2021" sheetId="10" r:id="rId10"/>
    <sheet name="ноябрь 2021" sheetId="11" r:id="rId11"/>
    <sheet name="декабрь 2021" sheetId="12" r:id="rId12"/>
  </sheets>
  <calcPr calcId="145621"/>
</workbook>
</file>

<file path=xl/calcChain.xml><?xml version="1.0" encoding="utf-8"?>
<calcChain xmlns="http://schemas.openxmlformats.org/spreadsheetml/2006/main">
  <c r="C206" i="12" l="1"/>
  <c r="L197" i="12"/>
  <c r="L195" i="12"/>
  <c r="G195" i="12"/>
  <c r="L194" i="12"/>
  <c r="L193" i="12"/>
  <c r="G193" i="12"/>
  <c r="L190" i="12"/>
  <c r="L188" i="12"/>
  <c r="L187" i="12"/>
  <c r="G187" i="12"/>
  <c r="L186" i="12"/>
  <c r="G186" i="12"/>
  <c r="G185" i="12"/>
  <c r="L184" i="12"/>
  <c r="G184" i="12"/>
  <c r="L183" i="12"/>
  <c r="G183" i="12"/>
  <c r="L182" i="12"/>
  <c r="G182" i="12"/>
  <c r="G181" i="12"/>
  <c r="G180" i="12"/>
  <c r="G179" i="12"/>
  <c r="G176" i="12"/>
  <c r="G177" i="12"/>
  <c r="L175" i="12"/>
  <c r="L169" i="12"/>
  <c r="G166" i="12"/>
  <c r="G167" i="12" s="1"/>
  <c r="G153" i="12"/>
  <c r="G151" i="12"/>
  <c r="G152" i="12" s="1"/>
  <c r="L150" i="12"/>
  <c r="G150" i="12"/>
  <c r="G149" i="12"/>
  <c r="L148" i="12"/>
  <c r="G148" i="12"/>
  <c r="L147" i="12"/>
  <c r="G147" i="12"/>
  <c r="L139" i="12"/>
  <c r="L134" i="12"/>
  <c r="G134" i="12"/>
  <c r="L130" i="12"/>
  <c r="L129" i="12"/>
  <c r="G122" i="12"/>
  <c r="G121" i="12"/>
  <c r="G118" i="12"/>
  <c r="G117" i="12"/>
  <c r="G114" i="12"/>
  <c r="L111" i="12"/>
  <c r="G110" i="12"/>
  <c r="G109" i="12"/>
  <c r="G106" i="12"/>
  <c r="L103" i="12"/>
  <c r="G99" i="12"/>
  <c r="G96" i="12"/>
  <c r="L95" i="12"/>
  <c r="G93" i="12"/>
  <c r="L92" i="12"/>
  <c r="G82" i="12"/>
  <c r="L81" i="12"/>
  <c r="G77" i="12"/>
  <c r="G75" i="12"/>
  <c r="L73" i="12"/>
  <c r="G64" i="12"/>
  <c r="G62" i="12"/>
  <c r="G63" i="12" s="1"/>
  <c r="L59" i="12"/>
  <c r="G57" i="12"/>
  <c r="G56" i="12"/>
  <c r="G55" i="12"/>
  <c r="G51" i="12"/>
  <c r="L46" i="12"/>
  <c r="G46" i="12"/>
  <c r="G44" i="12"/>
  <c r="L41" i="12"/>
  <c r="L40" i="12"/>
  <c r="G40" i="12"/>
  <c r="L39" i="12"/>
  <c r="G39" i="12"/>
  <c r="L38" i="12"/>
  <c r="G38" i="12"/>
  <c r="L37" i="12"/>
  <c r="G37" i="12"/>
  <c r="L36" i="12"/>
  <c r="G36" i="12"/>
  <c r="G32" i="12"/>
  <c r="G33" i="12" s="1"/>
  <c r="G15" i="12"/>
  <c r="L15" i="12"/>
  <c r="F206" i="12"/>
  <c r="E206" i="12"/>
  <c r="D206" i="12"/>
  <c r="G206" i="12" s="1"/>
  <c r="L63" i="12" l="1"/>
  <c r="L102" i="12"/>
  <c r="L172" i="12"/>
  <c r="L185" i="12"/>
  <c r="L191" i="12"/>
  <c r="G45" i="12"/>
  <c r="L151" i="12"/>
  <c r="L180" i="12"/>
  <c r="L82" i="12"/>
  <c r="L149" i="12"/>
  <c r="L181" i="12"/>
  <c r="L62" i="12"/>
  <c r="L64" i="12"/>
  <c r="L47" i="12"/>
  <c r="L83" i="12"/>
  <c r="L110" i="12"/>
  <c r="L138" i="12"/>
  <c r="L179" i="12"/>
  <c r="L17" i="12"/>
  <c r="G17" i="12"/>
  <c r="L12" i="12"/>
  <c r="L14" i="12"/>
  <c r="G23" i="12"/>
  <c r="L23" i="12"/>
  <c r="L35" i="12"/>
  <c r="G35" i="12"/>
  <c r="L9" i="12"/>
  <c r="G12" i="12"/>
  <c r="G16" i="12"/>
  <c r="L27" i="12"/>
  <c r="L19" i="12"/>
  <c r="G14" i="12"/>
  <c r="L26" i="12"/>
  <c r="G43" i="12"/>
  <c r="G7" i="12"/>
  <c r="G8" i="12" s="1"/>
  <c r="L16" i="12"/>
  <c r="L18" i="12"/>
  <c r="G18" i="12"/>
  <c r="G19" i="12"/>
  <c r="L33" i="12"/>
  <c r="G9" i="12"/>
  <c r="L32" i="12"/>
  <c r="L34" i="12"/>
  <c r="G60" i="12"/>
  <c r="G61" i="12" s="1"/>
  <c r="G115" i="12"/>
  <c r="L88" i="12"/>
  <c r="G88" i="12"/>
  <c r="L94" i="12"/>
  <c r="G94" i="12"/>
  <c r="G24" i="12"/>
  <c r="L45" i="12"/>
  <c r="G66" i="12"/>
  <c r="L24" i="12"/>
  <c r="G54" i="12"/>
  <c r="L68" i="12"/>
  <c r="L69" i="12"/>
  <c r="L74" i="12"/>
  <c r="G74" i="12"/>
  <c r="L112" i="12"/>
  <c r="L113" i="12"/>
  <c r="G34" i="12"/>
  <c r="L50" i="12"/>
  <c r="L55" i="12"/>
  <c r="L56" i="12"/>
  <c r="L57" i="12"/>
  <c r="L58" i="12"/>
  <c r="G58" i="12"/>
  <c r="G59" i="12" s="1"/>
  <c r="G98" i="12"/>
  <c r="L125" i="12"/>
  <c r="G30" i="12"/>
  <c r="G31" i="12" s="1"/>
  <c r="G42" i="12"/>
  <c r="G47" i="12"/>
  <c r="G48" i="12" s="1"/>
  <c r="G49" i="12"/>
  <c r="G50" i="12" s="1"/>
  <c r="G53" i="12"/>
  <c r="L42" i="12"/>
  <c r="L90" i="12"/>
  <c r="L115" i="12"/>
  <c r="L51" i="12"/>
  <c r="L75" i="12"/>
  <c r="G92" i="12"/>
  <c r="L93" i="12"/>
  <c r="G95" i="12"/>
  <c r="L96" i="12"/>
  <c r="L97" i="12"/>
  <c r="L98" i="12"/>
  <c r="G119" i="12"/>
  <c r="G125" i="12"/>
  <c r="L128" i="12"/>
  <c r="G131" i="12"/>
  <c r="L164" i="12"/>
  <c r="L165" i="12"/>
  <c r="L67" i="12"/>
  <c r="G78" i="12"/>
  <c r="L99" i="12"/>
  <c r="L118" i="12"/>
  <c r="G68" i="12"/>
  <c r="G69" i="12" s="1"/>
  <c r="L71" i="12"/>
  <c r="G73" i="12"/>
  <c r="L78" i="12"/>
  <c r="G90" i="12"/>
  <c r="G102" i="12"/>
  <c r="G103" i="12" s="1"/>
  <c r="L105" i="12"/>
  <c r="G107" i="12"/>
  <c r="L122" i="12"/>
  <c r="G128" i="12"/>
  <c r="L154" i="12"/>
  <c r="G81" i="12"/>
  <c r="G83" i="12"/>
  <c r="L89" i="12"/>
  <c r="G105" i="12"/>
  <c r="G111" i="12"/>
  <c r="L117" i="12"/>
  <c r="G120" i="12"/>
  <c r="G132" i="12"/>
  <c r="G154" i="12"/>
  <c r="L168" i="12"/>
  <c r="G72" i="12"/>
  <c r="G112" i="12"/>
  <c r="G113" i="12" s="1"/>
  <c r="L152" i="12"/>
  <c r="L178" i="12"/>
  <c r="L106" i="12"/>
  <c r="L107" i="12"/>
  <c r="G108" i="12"/>
  <c r="L133" i="12"/>
  <c r="G133" i="12"/>
  <c r="L135" i="12"/>
  <c r="L196" i="12"/>
  <c r="G196" i="12"/>
  <c r="G198" i="12"/>
  <c r="L200" i="12"/>
  <c r="G70" i="12"/>
  <c r="G76" i="12"/>
  <c r="G97" i="12"/>
  <c r="L124" i="12"/>
  <c r="G124" i="12"/>
  <c r="L127" i="12"/>
  <c r="G127" i="12"/>
  <c r="G146" i="12"/>
  <c r="L146" i="12"/>
  <c r="L153" i="12"/>
  <c r="G104" i="12"/>
  <c r="G129" i="12"/>
  <c r="L161" i="12"/>
  <c r="G161" i="12"/>
  <c r="L170" i="12"/>
  <c r="L171" i="12"/>
  <c r="L192" i="12"/>
  <c r="L201" i="12"/>
  <c r="G139" i="12"/>
  <c r="G140" i="12"/>
  <c r="L141" i="12"/>
  <c r="L156" i="12"/>
  <c r="G168" i="12"/>
  <c r="G169" i="12" s="1"/>
  <c r="G170" i="12"/>
  <c r="G171" i="12" s="1"/>
  <c r="G175" i="12"/>
  <c r="G178" i="12"/>
  <c r="G192" i="12"/>
  <c r="G197" i="12"/>
  <c r="L114" i="12"/>
  <c r="L120" i="12"/>
  <c r="L121" i="12"/>
  <c r="G135" i="12"/>
  <c r="G138" i="12"/>
  <c r="G141" i="12"/>
  <c r="G155" i="12"/>
  <c r="L167" i="12"/>
  <c r="G191" i="12"/>
  <c r="G194" i="12"/>
  <c r="G200" i="12"/>
  <c r="G156" i="12"/>
  <c r="G190" i="12"/>
  <c r="G201" i="12"/>
  <c r="G204" i="12"/>
  <c r="L140" i="12"/>
  <c r="G164" i="12"/>
  <c r="G165" i="12" s="1"/>
  <c r="G172" i="12"/>
  <c r="L155" i="12"/>
  <c r="G188" i="12"/>
  <c r="L195" i="11"/>
  <c r="G195" i="11"/>
  <c r="L194" i="11"/>
  <c r="L193" i="11"/>
  <c r="G193" i="11"/>
  <c r="L192" i="11"/>
  <c r="L187" i="11"/>
  <c r="G187" i="11"/>
  <c r="L186" i="11"/>
  <c r="G186" i="11"/>
  <c r="G185" i="11"/>
  <c r="L184" i="11"/>
  <c r="G184" i="11"/>
  <c r="L183" i="11"/>
  <c r="G183" i="11"/>
  <c r="G182" i="11"/>
  <c r="G181" i="11"/>
  <c r="L180" i="11"/>
  <c r="G180" i="11"/>
  <c r="L179" i="11"/>
  <c r="G179" i="11"/>
  <c r="L176" i="11"/>
  <c r="G176" i="11"/>
  <c r="G177" i="11"/>
  <c r="L175" i="11"/>
  <c r="L168" i="11"/>
  <c r="G153" i="11"/>
  <c r="G152" i="11"/>
  <c r="L152" i="11"/>
  <c r="G151" i="11"/>
  <c r="L150" i="11"/>
  <c r="G150" i="11"/>
  <c r="L149" i="11"/>
  <c r="G149" i="11"/>
  <c r="L148" i="11"/>
  <c r="G148" i="11"/>
  <c r="G147" i="11"/>
  <c r="L134" i="11"/>
  <c r="G134" i="11"/>
  <c r="L124" i="11"/>
  <c r="G118" i="11"/>
  <c r="G117" i="11"/>
  <c r="G114" i="11"/>
  <c r="G115" i="11"/>
  <c r="L111" i="11"/>
  <c r="G110" i="11"/>
  <c r="G106" i="11"/>
  <c r="G105" i="11"/>
  <c r="G102" i="11"/>
  <c r="G103" i="11" s="1"/>
  <c r="G101" i="11"/>
  <c r="G94" i="11"/>
  <c r="L94" i="11"/>
  <c r="G78" i="11"/>
  <c r="G71" i="11"/>
  <c r="G70" i="11"/>
  <c r="G58" i="11"/>
  <c r="G59" i="11" s="1"/>
  <c r="G57" i="11"/>
  <c r="G54" i="11"/>
  <c r="L57" i="11"/>
  <c r="G56" i="11"/>
  <c r="G47" i="11"/>
  <c r="G48" i="11" s="1"/>
  <c r="L46" i="11"/>
  <c r="G46" i="11"/>
  <c r="L41" i="11"/>
  <c r="G40" i="11"/>
  <c r="L39" i="11"/>
  <c r="G39" i="11"/>
  <c r="G38" i="11"/>
  <c r="L37" i="11"/>
  <c r="G37" i="11"/>
  <c r="L36" i="11"/>
  <c r="G36" i="11"/>
  <c r="G34" i="11"/>
  <c r="G25" i="11"/>
  <c r="G24" i="11"/>
  <c r="G19" i="11"/>
  <c r="L18" i="11"/>
  <c r="G16" i="11"/>
  <c r="G15" i="11"/>
  <c r="G14" i="11"/>
  <c r="L14" i="11"/>
  <c r="G13" i="11"/>
  <c r="G7" i="11"/>
  <c r="G8" i="11" s="1"/>
  <c r="D206" i="11"/>
  <c r="L61" i="12" l="1"/>
  <c r="L49" i="12"/>
  <c r="L198" i="12"/>
  <c r="L11" i="12"/>
  <c r="L144" i="12"/>
  <c r="G144" i="12"/>
  <c r="L189" i="12"/>
  <c r="G189" i="12"/>
  <c r="L203" i="12"/>
  <c r="G203" i="12"/>
  <c r="L101" i="12"/>
  <c r="G101" i="12"/>
  <c r="I206" i="12"/>
  <c r="G26" i="12"/>
  <c r="G11" i="12"/>
  <c r="G158" i="12"/>
  <c r="L158" i="12"/>
  <c r="L204" i="12"/>
  <c r="L87" i="12"/>
  <c r="G87" i="12"/>
  <c r="L30" i="12"/>
  <c r="L31" i="12" s="1"/>
  <c r="L70" i="12"/>
  <c r="G25" i="12"/>
  <c r="L22" i="12"/>
  <c r="G22" i="12"/>
  <c r="L166" i="12"/>
  <c r="L163" i="12"/>
  <c r="G163" i="12"/>
  <c r="L157" i="12"/>
  <c r="G157" i="12"/>
  <c r="L145" i="12"/>
  <c r="G145" i="12"/>
  <c r="L86" i="12"/>
  <c r="G86" i="12"/>
  <c r="L205" i="12"/>
  <c r="L84" i="12"/>
  <c r="G84" i="12"/>
  <c r="L91" i="12"/>
  <c r="G91" i="12"/>
  <c r="G137" i="12"/>
  <c r="L76" i="12"/>
  <c r="L77" i="12" s="1"/>
  <c r="L66" i="12"/>
  <c r="L44" i="12"/>
  <c r="L28" i="12"/>
  <c r="G28" i="12"/>
  <c r="L25" i="12"/>
  <c r="K206" i="12"/>
  <c r="G126" i="12"/>
  <c r="L126" i="12"/>
  <c r="L159" i="12"/>
  <c r="G159" i="12"/>
  <c r="L142" i="12"/>
  <c r="G142" i="12"/>
  <c r="G130" i="12"/>
  <c r="L80" i="12"/>
  <c r="G80" i="12"/>
  <c r="L53" i="12"/>
  <c r="L137" i="12"/>
  <c r="G71" i="12"/>
  <c r="L43" i="12"/>
  <c r="H206" i="12"/>
  <c r="L7" i="12"/>
  <c r="L8" i="12" s="1"/>
  <c r="L21" i="12"/>
  <c r="G21" i="12"/>
  <c r="G143" i="12"/>
  <c r="L143" i="12"/>
  <c r="G116" i="12"/>
  <c r="L116" i="12"/>
  <c r="L177" i="12"/>
  <c r="G136" i="12"/>
  <c r="G100" i="12"/>
  <c r="L100" i="12"/>
  <c r="G67" i="12"/>
  <c r="L119" i="12"/>
  <c r="L176" i="12"/>
  <c r="L20" i="12"/>
  <c r="G20" i="12"/>
  <c r="L13" i="12"/>
  <c r="G13" i="12"/>
  <c r="L202" i="12"/>
  <c r="G202" i="12"/>
  <c r="L123" i="12"/>
  <c r="G123" i="12"/>
  <c r="L174" i="12"/>
  <c r="G174" i="12"/>
  <c r="L136" i="12"/>
  <c r="L109" i="12"/>
  <c r="L108" i="12"/>
  <c r="L132" i="12"/>
  <c r="L52" i="12"/>
  <c r="G52" i="12"/>
  <c r="G79" i="12"/>
  <c r="L10" i="12"/>
  <c r="G10" i="12"/>
  <c r="G162" i="12"/>
  <c r="L162" i="12"/>
  <c r="G205" i="12"/>
  <c r="L131" i="12"/>
  <c r="L104" i="12"/>
  <c r="L60" i="12"/>
  <c r="L79" i="12"/>
  <c r="J206" i="12"/>
  <c r="G27" i="12"/>
  <c r="L15" i="11"/>
  <c r="L40" i="11"/>
  <c r="L129" i="11"/>
  <c r="L188" i="11"/>
  <c r="L147" i="11"/>
  <c r="L9" i="11"/>
  <c r="L33" i="11"/>
  <c r="L60" i="11"/>
  <c r="L79" i="11"/>
  <c r="L98" i="11"/>
  <c r="L135" i="11"/>
  <c r="L178" i="11"/>
  <c r="L181" i="11"/>
  <c r="L197" i="11"/>
  <c r="L112" i="11"/>
  <c r="L151" i="11"/>
  <c r="L54" i="11"/>
  <c r="L71" i="11"/>
  <c r="L190" i="11"/>
  <c r="L38" i="11"/>
  <c r="L182" i="11"/>
  <c r="L185" i="11"/>
  <c r="L22" i="11"/>
  <c r="L25" i="11"/>
  <c r="F206" i="11"/>
  <c r="L13" i="11"/>
  <c r="G22" i="11"/>
  <c r="L24" i="11"/>
  <c r="G43" i="11"/>
  <c r="L62" i="11"/>
  <c r="G32" i="11"/>
  <c r="G33" i="11" s="1"/>
  <c r="L32" i="11"/>
  <c r="G9" i="11"/>
  <c r="G42" i="11"/>
  <c r="G44" i="11"/>
  <c r="G45" i="11" s="1"/>
  <c r="L45" i="11"/>
  <c r="G10" i="11"/>
  <c r="G18" i="11"/>
  <c r="L47" i="11"/>
  <c r="G49" i="11"/>
  <c r="G50" i="11" s="1"/>
  <c r="G53" i="11"/>
  <c r="C206" i="11"/>
  <c r="G206" i="11" s="1"/>
  <c r="L35" i="11"/>
  <c r="L51" i="11"/>
  <c r="L50" i="11"/>
  <c r="L7" i="11"/>
  <c r="L8" i="11" s="1"/>
  <c r="E206" i="11"/>
  <c r="G30" i="11"/>
  <c r="G31" i="11" s="1"/>
  <c r="L63" i="11"/>
  <c r="L67" i="11"/>
  <c r="G82" i="11"/>
  <c r="L55" i="11"/>
  <c r="G60" i="11"/>
  <c r="G61" i="11" s="1"/>
  <c r="G62" i="11"/>
  <c r="G63" i="11" s="1"/>
  <c r="G67" i="11"/>
  <c r="L70" i="11"/>
  <c r="G73" i="11"/>
  <c r="L80" i="11"/>
  <c r="G80" i="11"/>
  <c r="L99" i="11"/>
  <c r="G74" i="11"/>
  <c r="L83" i="11"/>
  <c r="L89" i="11"/>
  <c r="L56" i="11"/>
  <c r="L61" i="11"/>
  <c r="L64" i="11"/>
  <c r="G64" i="11"/>
  <c r="G90" i="11"/>
  <c r="L96" i="11"/>
  <c r="L78" i="11"/>
  <c r="G84" i="11"/>
  <c r="L118" i="11"/>
  <c r="L66" i="11"/>
  <c r="G66" i="11"/>
  <c r="L69" i="11"/>
  <c r="L93" i="11"/>
  <c r="G51" i="11"/>
  <c r="G55" i="11"/>
  <c r="G68" i="11"/>
  <c r="G69" i="11" s="1"/>
  <c r="L76" i="11"/>
  <c r="L77" i="11" s="1"/>
  <c r="G79" i="11"/>
  <c r="G81" i="11"/>
  <c r="G83" i="11"/>
  <c r="G98" i="11"/>
  <c r="L101" i="11"/>
  <c r="L103" i="11"/>
  <c r="G122" i="11"/>
  <c r="L161" i="11"/>
  <c r="G161" i="11"/>
  <c r="L164" i="11"/>
  <c r="L165" i="11"/>
  <c r="G77" i="11"/>
  <c r="G96" i="11"/>
  <c r="G97" i="11"/>
  <c r="L115" i="11"/>
  <c r="L127" i="11"/>
  <c r="L122" i="11"/>
  <c r="G72" i="11"/>
  <c r="G99" i="11"/>
  <c r="G104" i="11"/>
  <c r="G111" i="11"/>
  <c r="L117" i="11"/>
  <c r="G120" i="11"/>
  <c r="G121" i="11"/>
  <c r="L138" i="11"/>
  <c r="L172" i="11"/>
  <c r="G198" i="11"/>
  <c r="G76" i="11"/>
  <c r="G93" i="11"/>
  <c r="L97" i="11"/>
  <c r="G107" i="11"/>
  <c r="G112" i="11"/>
  <c r="G113" i="11" s="1"/>
  <c r="L121" i="11"/>
  <c r="L154" i="11"/>
  <c r="L169" i="11"/>
  <c r="L191" i="11"/>
  <c r="L82" i="11"/>
  <c r="G109" i="11"/>
  <c r="L110" i="11"/>
  <c r="L139" i="11"/>
  <c r="L196" i="11"/>
  <c r="G196" i="11"/>
  <c r="L205" i="11"/>
  <c r="G108" i="11"/>
  <c r="L113" i="11"/>
  <c r="G132" i="11"/>
  <c r="L170" i="11"/>
  <c r="L171" i="11"/>
  <c r="L198" i="11"/>
  <c r="L130" i="11"/>
  <c r="L106" i="11"/>
  <c r="L107" i="11"/>
  <c r="G119" i="11"/>
  <c r="L133" i="11"/>
  <c r="G133" i="11"/>
  <c r="G146" i="11"/>
  <c r="L146" i="11"/>
  <c r="L153" i="11"/>
  <c r="G130" i="11"/>
  <c r="G154" i="11"/>
  <c r="G166" i="11"/>
  <c r="G167" i="11" s="1"/>
  <c r="L201" i="11"/>
  <c r="G129" i="11"/>
  <c r="G131" i="11"/>
  <c r="G140" i="11"/>
  <c r="L141" i="11"/>
  <c r="G168" i="11"/>
  <c r="G169" i="11" s="1"/>
  <c r="G170" i="11"/>
  <c r="G171" i="11" s="1"/>
  <c r="G175" i="11"/>
  <c r="L177" i="11"/>
  <c r="G178" i="11"/>
  <c r="G192" i="11"/>
  <c r="G197" i="11"/>
  <c r="L105" i="11"/>
  <c r="L114" i="11"/>
  <c r="L120" i="11"/>
  <c r="G124" i="11"/>
  <c r="G135" i="11"/>
  <c r="L136" i="11"/>
  <c r="G138" i="11"/>
  <c r="G155" i="11"/>
  <c r="L156" i="11"/>
  <c r="L167" i="11"/>
  <c r="G191" i="11"/>
  <c r="G194" i="11"/>
  <c r="G127" i="11"/>
  <c r="G156" i="11"/>
  <c r="G190" i="11"/>
  <c r="G201" i="11"/>
  <c r="G204" i="11"/>
  <c r="L140" i="11"/>
  <c r="G164" i="11"/>
  <c r="G165" i="11" s="1"/>
  <c r="G172" i="11"/>
  <c r="L155" i="11"/>
  <c r="G188" i="11"/>
  <c r="L197" i="10"/>
  <c r="L194" i="10"/>
  <c r="L193" i="10"/>
  <c r="G193" i="10"/>
  <c r="L191" i="10"/>
  <c r="L187" i="10"/>
  <c r="G187" i="10"/>
  <c r="L186" i="10"/>
  <c r="G186" i="10"/>
  <c r="L185" i="10"/>
  <c r="G185" i="10"/>
  <c r="L184" i="10"/>
  <c r="G184" i="10"/>
  <c r="L183" i="10"/>
  <c r="G183" i="10"/>
  <c r="L182" i="10"/>
  <c r="G182" i="10"/>
  <c r="L181" i="10"/>
  <c r="G181" i="10"/>
  <c r="L180" i="10"/>
  <c r="G180" i="10"/>
  <c r="G179" i="10"/>
  <c r="G176" i="10"/>
  <c r="G177" i="10"/>
  <c r="L175" i="10"/>
  <c r="G166" i="10"/>
  <c r="G167" i="10" s="1"/>
  <c r="G153" i="10"/>
  <c r="L153" i="10"/>
  <c r="G151" i="10"/>
  <c r="G152" i="10" s="1"/>
  <c r="L150" i="10"/>
  <c r="G150" i="10"/>
  <c r="G149" i="10"/>
  <c r="L148" i="10"/>
  <c r="G148" i="10"/>
  <c r="L147" i="10"/>
  <c r="G147" i="10"/>
  <c r="L139" i="10"/>
  <c r="L134" i="10"/>
  <c r="G134" i="10"/>
  <c r="G130" i="10"/>
  <c r="L124" i="10"/>
  <c r="G118" i="10"/>
  <c r="G117" i="10"/>
  <c r="G110" i="10"/>
  <c r="G107" i="10"/>
  <c r="G105" i="10"/>
  <c r="G104" i="10"/>
  <c r="G102" i="10"/>
  <c r="G103" i="10" s="1"/>
  <c r="L98" i="10"/>
  <c r="G97" i="10"/>
  <c r="L94" i="10"/>
  <c r="L66" i="10"/>
  <c r="G64" i="10"/>
  <c r="G62" i="10"/>
  <c r="G63" i="10" s="1"/>
  <c r="G60" i="10"/>
  <c r="G61" i="10" s="1"/>
  <c r="G57" i="10"/>
  <c r="G56" i="10"/>
  <c r="G55" i="10"/>
  <c r="L57" i="10"/>
  <c r="G49" i="10"/>
  <c r="G50" i="10" s="1"/>
  <c r="L46" i="10"/>
  <c r="G46" i="10"/>
  <c r="L41" i="10"/>
  <c r="L40" i="10"/>
  <c r="G40" i="10"/>
  <c r="L39" i="10"/>
  <c r="G39" i="10"/>
  <c r="L38" i="10"/>
  <c r="G38" i="10"/>
  <c r="L37" i="10"/>
  <c r="G37" i="10"/>
  <c r="L36" i="10"/>
  <c r="G36" i="10"/>
  <c r="L32" i="10"/>
  <c r="L18" i="10"/>
  <c r="G15" i="10"/>
  <c r="G9" i="10"/>
  <c r="L173" i="12" l="1"/>
  <c r="L54" i="12"/>
  <c r="L206" i="12"/>
  <c r="L85" i="12"/>
  <c r="G85" i="12"/>
  <c r="L160" i="12"/>
  <c r="G160" i="12"/>
  <c r="G65" i="12"/>
  <c r="L29" i="12"/>
  <c r="G29" i="12"/>
  <c r="L65" i="12"/>
  <c r="G173" i="12"/>
  <c r="L199" i="12"/>
  <c r="G199" i="12"/>
  <c r="L73" i="11"/>
  <c r="K206" i="11"/>
  <c r="I206" i="11"/>
  <c r="L90" i="11"/>
  <c r="J206" i="11"/>
  <c r="L166" i="11"/>
  <c r="G29" i="11"/>
  <c r="G116" i="11"/>
  <c r="L116" i="11"/>
  <c r="G158" i="11"/>
  <c r="L158" i="11"/>
  <c r="L203" i="11"/>
  <c r="G203" i="11"/>
  <c r="L102" i="11"/>
  <c r="G65" i="11"/>
  <c r="L65" i="11"/>
  <c r="G86" i="11"/>
  <c r="L86" i="11"/>
  <c r="L68" i="11"/>
  <c r="L59" i="11"/>
  <c r="G35" i="11"/>
  <c r="L163" i="11"/>
  <c r="G163" i="11"/>
  <c r="L202" i="11"/>
  <c r="G202" i="11"/>
  <c r="G100" i="11"/>
  <c r="L100" i="11"/>
  <c r="L199" i="11"/>
  <c r="G199" i="11"/>
  <c r="G128" i="11"/>
  <c r="L95" i="11"/>
  <c r="G95" i="11"/>
  <c r="L81" i="11"/>
  <c r="G88" i="11"/>
  <c r="L88" i="11"/>
  <c r="L159" i="11"/>
  <c r="G159" i="11"/>
  <c r="L109" i="11"/>
  <c r="L108" i="11"/>
  <c r="L200" i="11"/>
  <c r="G200" i="11"/>
  <c r="L128" i="11"/>
  <c r="L84" i="11"/>
  <c r="G11" i="11"/>
  <c r="L11" i="11"/>
  <c r="L30" i="11"/>
  <c r="L31" i="11" s="1"/>
  <c r="L43" i="11"/>
  <c r="G143" i="11"/>
  <c r="L143" i="11"/>
  <c r="G136" i="11"/>
  <c r="L137" i="11"/>
  <c r="G137" i="11"/>
  <c r="L145" i="11"/>
  <c r="G145" i="11"/>
  <c r="L75" i="11"/>
  <c r="G75" i="11"/>
  <c r="L74" i="11"/>
  <c r="L53" i="11"/>
  <c r="L49" i="11"/>
  <c r="G23" i="11"/>
  <c r="L126" i="11"/>
  <c r="G126" i="11"/>
  <c r="G123" i="11"/>
  <c r="L123" i="11"/>
  <c r="L174" i="11"/>
  <c r="G174" i="11"/>
  <c r="L144" i="11"/>
  <c r="G144" i="11"/>
  <c r="L142" i="11"/>
  <c r="G142" i="11"/>
  <c r="L204" i="11"/>
  <c r="L119" i="11"/>
  <c r="L44" i="11"/>
  <c r="G20" i="11"/>
  <c r="L23" i="11"/>
  <c r="L125" i="11"/>
  <c r="G125" i="11"/>
  <c r="L87" i="11"/>
  <c r="G87" i="11"/>
  <c r="L10" i="11"/>
  <c r="L26" i="11"/>
  <c r="G26" i="11"/>
  <c r="L19" i="11"/>
  <c r="L189" i="11"/>
  <c r="G189" i="11"/>
  <c r="G141" i="11"/>
  <c r="L92" i="11"/>
  <c r="G92" i="11"/>
  <c r="L132" i="11"/>
  <c r="L104" i="11"/>
  <c r="L28" i="11"/>
  <c r="G28" i="11"/>
  <c r="L27" i="11"/>
  <c r="G27" i="11"/>
  <c r="L34" i="11"/>
  <c r="L17" i="11"/>
  <c r="G17" i="11"/>
  <c r="G162" i="11"/>
  <c r="L162" i="11"/>
  <c r="G205" i="11"/>
  <c r="G139" i="11"/>
  <c r="L157" i="11"/>
  <c r="G157" i="11"/>
  <c r="L131" i="11"/>
  <c r="L42" i="11"/>
  <c r="L58" i="11"/>
  <c r="G21" i="11"/>
  <c r="L21" i="11"/>
  <c r="H206" i="11"/>
  <c r="L16" i="11"/>
  <c r="L97" i="10"/>
  <c r="L179" i="10"/>
  <c r="L111" i="10"/>
  <c r="L15" i="10"/>
  <c r="L130" i="10"/>
  <c r="L188" i="10"/>
  <c r="L47" i="10"/>
  <c r="L56" i="10"/>
  <c r="L81" i="10"/>
  <c r="L151" i="10"/>
  <c r="L192" i="10"/>
  <c r="L149" i="10"/>
  <c r="L64" i="10"/>
  <c r="L14" i="10"/>
  <c r="L49" i="10"/>
  <c r="L13" i="10"/>
  <c r="G13" i="10"/>
  <c r="G17" i="10"/>
  <c r="L17" i="10"/>
  <c r="L9" i="10"/>
  <c r="G10" i="10"/>
  <c r="G28" i="10"/>
  <c r="G30" i="10"/>
  <c r="G31" i="10" s="1"/>
  <c r="L35" i="10"/>
  <c r="G35" i="10"/>
  <c r="L28" i="10"/>
  <c r="L26" i="10"/>
  <c r="G24" i="10"/>
  <c r="D206" i="10"/>
  <c r="E206" i="10"/>
  <c r="G16" i="10"/>
  <c r="L19" i="10"/>
  <c r="F206" i="10"/>
  <c r="G26" i="10"/>
  <c r="L33" i="10"/>
  <c r="L45" i="10"/>
  <c r="G52" i="10"/>
  <c r="C206" i="10"/>
  <c r="G7" i="10"/>
  <c r="G8" i="10" s="1"/>
  <c r="G18" i="10"/>
  <c r="G19" i="10"/>
  <c r="G14" i="10"/>
  <c r="G43" i="10"/>
  <c r="G34" i="10"/>
  <c r="L50" i="10"/>
  <c r="L52" i="10"/>
  <c r="G42" i="10"/>
  <c r="L62" i="10"/>
  <c r="G32" i="10"/>
  <c r="G33" i="10" s="1"/>
  <c r="G44" i="10"/>
  <c r="G45" i="10" s="1"/>
  <c r="L51" i="10"/>
  <c r="G51" i="10"/>
  <c r="G54" i="10"/>
  <c r="L63" i="10"/>
  <c r="L82" i="10"/>
  <c r="L90" i="10"/>
  <c r="I206" i="10"/>
  <c r="L34" i="10"/>
  <c r="L43" i="10"/>
  <c r="L44" i="10"/>
  <c r="G47" i="10"/>
  <c r="G48" i="10" s="1"/>
  <c r="L59" i="10"/>
  <c r="L67" i="10"/>
  <c r="L83" i="10"/>
  <c r="G115" i="10"/>
  <c r="L118" i="10"/>
  <c r="L68" i="10"/>
  <c r="L69" i="10"/>
  <c r="L75" i="10"/>
  <c r="G75" i="10"/>
  <c r="G88" i="10"/>
  <c r="L88" i="10"/>
  <c r="L55" i="10"/>
  <c r="L58" i="10"/>
  <c r="G58" i="10"/>
  <c r="G59" i="10" s="1"/>
  <c r="G65" i="10"/>
  <c r="L65" i="10"/>
  <c r="G79" i="10"/>
  <c r="G82" i="10"/>
  <c r="L101" i="10"/>
  <c r="G101" i="10"/>
  <c r="L112" i="10"/>
  <c r="L113" i="10"/>
  <c r="G78" i="10"/>
  <c r="G94" i="10"/>
  <c r="G98" i="10"/>
  <c r="L106" i="10"/>
  <c r="L107" i="10"/>
  <c r="G119" i="10"/>
  <c r="L129" i="10"/>
  <c r="L138" i="10"/>
  <c r="L178" i="10"/>
  <c r="L195" i="10"/>
  <c r="G195" i="10"/>
  <c r="L61" i="10"/>
  <c r="G67" i="10"/>
  <c r="G68" i="10"/>
  <c r="G69" i="10" s="1"/>
  <c r="L71" i="10"/>
  <c r="G73" i="10"/>
  <c r="L78" i="10"/>
  <c r="G90" i="10"/>
  <c r="L103" i="10"/>
  <c r="L127" i="10"/>
  <c r="L154" i="10"/>
  <c r="L170" i="10"/>
  <c r="G81" i="10"/>
  <c r="G83" i="10"/>
  <c r="L89" i="10"/>
  <c r="L115" i="10"/>
  <c r="G121" i="10"/>
  <c r="L168" i="10"/>
  <c r="G170" i="10"/>
  <c r="G171" i="10" s="1"/>
  <c r="G66" i="10"/>
  <c r="G72" i="10"/>
  <c r="G77" i="10"/>
  <c r="G99" i="10"/>
  <c r="G111" i="10"/>
  <c r="L117" i="10"/>
  <c r="G120" i="10"/>
  <c r="L152" i="10"/>
  <c r="G112" i="10"/>
  <c r="G113" i="10" s="1"/>
  <c r="L133" i="10"/>
  <c r="G133" i="10"/>
  <c r="L135" i="10"/>
  <c r="L169" i="10"/>
  <c r="L172" i="10"/>
  <c r="L190" i="10"/>
  <c r="G198" i="10"/>
  <c r="G70" i="10"/>
  <c r="G76" i="10"/>
  <c r="L99" i="10"/>
  <c r="G109" i="10"/>
  <c r="L110" i="10"/>
  <c r="G114" i="10"/>
  <c r="G146" i="10"/>
  <c r="L146" i="10"/>
  <c r="L198" i="10"/>
  <c r="G108" i="10"/>
  <c r="G128" i="10"/>
  <c r="L132" i="10"/>
  <c r="L161" i="10"/>
  <c r="G161" i="10"/>
  <c r="L102" i="10"/>
  <c r="G106" i="10"/>
  <c r="L122" i="10"/>
  <c r="L164" i="10"/>
  <c r="L165" i="10"/>
  <c r="L176" i="10"/>
  <c r="L196" i="10"/>
  <c r="G196" i="10"/>
  <c r="G154" i="10"/>
  <c r="L201" i="10"/>
  <c r="G129" i="10"/>
  <c r="G131" i="10"/>
  <c r="G132" i="10"/>
  <c r="G140" i="10"/>
  <c r="L141" i="10"/>
  <c r="G168" i="10"/>
  <c r="G169" i="10" s="1"/>
  <c r="G175" i="10"/>
  <c r="L177" i="10"/>
  <c r="G178" i="10"/>
  <c r="G192" i="10"/>
  <c r="G197" i="10"/>
  <c r="G205" i="10"/>
  <c r="L105" i="10"/>
  <c r="L114" i="10"/>
  <c r="L120" i="10"/>
  <c r="G124" i="10"/>
  <c r="G135" i="10"/>
  <c r="G138" i="10"/>
  <c r="G141" i="10"/>
  <c r="G155" i="10"/>
  <c r="L167" i="10"/>
  <c r="G191" i="10"/>
  <c r="G194" i="10"/>
  <c r="G127" i="10"/>
  <c r="G156" i="10"/>
  <c r="G190" i="10"/>
  <c r="G201" i="10"/>
  <c r="G204" i="10"/>
  <c r="L140" i="10"/>
  <c r="G164" i="10"/>
  <c r="G165" i="10" s="1"/>
  <c r="L171" i="10"/>
  <c r="G172" i="10"/>
  <c r="L155" i="10"/>
  <c r="G188" i="10"/>
  <c r="L195" i="9"/>
  <c r="L192" i="9"/>
  <c r="G192" i="9"/>
  <c r="L191" i="9"/>
  <c r="L190" i="9"/>
  <c r="G190" i="9"/>
  <c r="L185" i="9"/>
  <c r="L184" i="9"/>
  <c r="G184" i="9"/>
  <c r="L183" i="9"/>
  <c r="G183" i="9"/>
  <c r="G182" i="9"/>
  <c r="L181" i="9"/>
  <c r="G181" i="9"/>
  <c r="L180" i="9"/>
  <c r="G180" i="9"/>
  <c r="L179" i="9"/>
  <c r="G179" i="9"/>
  <c r="L178" i="9"/>
  <c r="G178" i="9"/>
  <c r="G177" i="9"/>
  <c r="G176" i="9"/>
  <c r="G173" i="9"/>
  <c r="G174" i="9"/>
  <c r="L172" i="9"/>
  <c r="G163" i="9"/>
  <c r="G164" i="9" s="1"/>
  <c r="G150" i="9"/>
  <c r="G149" i="9"/>
  <c r="G148" i="9"/>
  <c r="L147" i="9"/>
  <c r="G147" i="9"/>
  <c r="L146" i="9"/>
  <c r="G146" i="9"/>
  <c r="L145" i="9"/>
  <c r="G145" i="9"/>
  <c r="L144" i="9"/>
  <c r="G144" i="9"/>
  <c r="L131" i="9"/>
  <c r="G131" i="9"/>
  <c r="G126" i="9"/>
  <c r="L125" i="9"/>
  <c r="G118" i="9"/>
  <c r="G115" i="9"/>
  <c r="G114" i="9"/>
  <c r="L112" i="9"/>
  <c r="G111" i="9"/>
  <c r="L109" i="9"/>
  <c r="G109" i="9"/>
  <c r="G110" i="9" s="1"/>
  <c r="L108" i="9"/>
  <c r="G108" i="9"/>
  <c r="L107" i="9"/>
  <c r="G95" i="9"/>
  <c r="L95" i="9"/>
  <c r="L92" i="9"/>
  <c r="G89" i="9"/>
  <c r="L88" i="9"/>
  <c r="L86" i="9"/>
  <c r="G86" i="9"/>
  <c r="G82" i="9"/>
  <c r="G80" i="9"/>
  <c r="L74" i="9"/>
  <c r="G63" i="9"/>
  <c r="L60" i="9"/>
  <c r="L58" i="9"/>
  <c r="G57" i="9"/>
  <c r="G58" i="9" s="1"/>
  <c r="G50" i="9"/>
  <c r="L45" i="9"/>
  <c r="G45" i="9"/>
  <c r="G43" i="9"/>
  <c r="G41" i="9"/>
  <c r="L40" i="9"/>
  <c r="L39" i="9"/>
  <c r="G39" i="9"/>
  <c r="G38" i="9"/>
  <c r="L37" i="9"/>
  <c r="G37" i="9"/>
  <c r="L36" i="9"/>
  <c r="G36" i="9"/>
  <c r="L35" i="9"/>
  <c r="G35" i="9"/>
  <c r="G34" i="9"/>
  <c r="G30" i="9"/>
  <c r="G31" i="9" s="1"/>
  <c r="G24" i="9"/>
  <c r="G19" i="9"/>
  <c r="G14" i="9"/>
  <c r="L13" i="9"/>
  <c r="G13" i="9"/>
  <c r="G12" i="9"/>
  <c r="L12" i="9"/>
  <c r="L10" i="9"/>
  <c r="G9" i="9"/>
  <c r="E203" i="9"/>
  <c r="D203" i="9"/>
  <c r="C203" i="9"/>
  <c r="L29" i="11" l="1"/>
  <c r="L20" i="11"/>
  <c r="G52" i="11"/>
  <c r="L52" i="11"/>
  <c r="G173" i="11"/>
  <c r="L85" i="11"/>
  <c r="G85" i="11"/>
  <c r="L173" i="11"/>
  <c r="L160" i="11"/>
  <c r="G160" i="11"/>
  <c r="L12" i="11"/>
  <c r="G12" i="11"/>
  <c r="L91" i="11"/>
  <c r="L206" i="11"/>
  <c r="G91" i="11"/>
  <c r="L73" i="10"/>
  <c r="K206" i="10"/>
  <c r="L121" i="10"/>
  <c r="J206" i="10"/>
  <c r="L156" i="10"/>
  <c r="L119" i="10"/>
  <c r="L144" i="10"/>
  <c r="G144" i="10"/>
  <c r="L123" i="10"/>
  <c r="G123" i="10"/>
  <c r="L174" i="10"/>
  <c r="G174" i="10"/>
  <c r="L157" i="10"/>
  <c r="G157" i="10"/>
  <c r="L145" i="10"/>
  <c r="G145" i="10"/>
  <c r="L131" i="10"/>
  <c r="L42" i="10"/>
  <c r="L24" i="10"/>
  <c r="G139" i="10"/>
  <c r="L142" i="10"/>
  <c r="G142" i="10"/>
  <c r="L137" i="10"/>
  <c r="G137" i="10"/>
  <c r="L199" i="10"/>
  <c r="G199" i="10"/>
  <c r="L16" i="10"/>
  <c r="G27" i="10"/>
  <c r="L27" i="10"/>
  <c r="G25" i="10"/>
  <c r="G126" i="10"/>
  <c r="G116" i="10"/>
  <c r="L116" i="10"/>
  <c r="L128" i="10"/>
  <c r="L200" i="10"/>
  <c r="G200" i="10"/>
  <c r="L93" i="10"/>
  <c r="G93" i="10"/>
  <c r="L84" i="10"/>
  <c r="G84" i="10"/>
  <c r="G71" i="10"/>
  <c r="G53" i="10"/>
  <c r="G206" i="10"/>
  <c r="L25" i="10"/>
  <c r="L80" i="10"/>
  <c r="G80" i="10"/>
  <c r="G74" i="10"/>
  <c r="H206" i="10"/>
  <c r="L7" i="10"/>
  <c r="L8" i="10" s="1"/>
  <c r="G21" i="10"/>
  <c r="L21" i="10"/>
  <c r="L189" i="10"/>
  <c r="G189" i="10"/>
  <c r="L203" i="10"/>
  <c r="G203" i="10"/>
  <c r="G92" i="10"/>
  <c r="L92" i="10"/>
  <c r="L87" i="10"/>
  <c r="G87" i="10"/>
  <c r="G100" i="10"/>
  <c r="L100" i="10"/>
  <c r="L79" i="10"/>
  <c r="L74" i="10"/>
  <c r="L70" i="10"/>
  <c r="L54" i="10"/>
  <c r="L23" i="10"/>
  <c r="G23" i="10"/>
  <c r="G162" i="10"/>
  <c r="L162" i="10"/>
  <c r="L163" i="10"/>
  <c r="G163" i="10"/>
  <c r="L202" i="10"/>
  <c r="G202" i="10"/>
  <c r="G136" i="10"/>
  <c r="L166" i="10"/>
  <c r="L204" i="10"/>
  <c r="L104" i="10"/>
  <c r="L95" i="10"/>
  <c r="G95" i="10"/>
  <c r="L125" i="10"/>
  <c r="G125" i="10"/>
  <c r="G20" i="10"/>
  <c r="L30" i="10"/>
  <c r="L31" i="10" s="1"/>
  <c r="G158" i="10"/>
  <c r="L158" i="10"/>
  <c r="L159" i="10"/>
  <c r="G159" i="10"/>
  <c r="L91" i="10"/>
  <c r="G91" i="10"/>
  <c r="L136" i="10"/>
  <c r="L109" i="10"/>
  <c r="L108" i="10"/>
  <c r="L205" i="10"/>
  <c r="G122" i="10"/>
  <c r="L96" i="10"/>
  <c r="G96" i="10"/>
  <c r="L11" i="10"/>
  <c r="G11" i="10"/>
  <c r="G143" i="10"/>
  <c r="L143" i="10"/>
  <c r="G86" i="10"/>
  <c r="L86" i="10"/>
  <c r="L76" i="10"/>
  <c r="L77" i="10" s="1"/>
  <c r="L60" i="10"/>
  <c r="G22" i="10"/>
  <c r="L22" i="10"/>
  <c r="L10" i="10"/>
  <c r="L148" i="9"/>
  <c r="L177" i="9"/>
  <c r="L38" i="9"/>
  <c r="L194" i="9"/>
  <c r="G44" i="9"/>
  <c r="L103" i="9"/>
  <c r="L122" i="9"/>
  <c r="L89" i="9"/>
  <c r="L104" i="9"/>
  <c r="L187" i="9"/>
  <c r="L176" i="9"/>
  <c r="L72" i="9"/>
  <c r="L136" i="9"/>
  <c r="L169" i="9"/>
  <c r="L182" i="9"/>
  <c r="L34" i="9"/>
  <c r="L57" i="9"/>
  <c r="L166" i="9"/>
  <c r="L15" i="9"/>
  <c r="L17" i="9"/>
  <c r="G17" i="9"/>
  <c r="L18" i="9"/>
  <c r="G18" i="9"/>
  <c r="L11" i="9"/>
  <c r="G11" i="9"/>
  <c r="L9" i="9"/>
  <c r="G7" i="9"/>
  <c r="G8" i="9" s="1"/>
  <c r="L14" i="9"/>
  <c r="L16" i="9"/>
  <c r="L22" i="9"/>
  <c r="G22" i="9"/>
  <c r="G10" i="9"/>
  <c r="L26" i="9"/>
  <c r="L46" i="9"/>
  <c r="G16" i="9"/>
  <c r="L28" i="9"/>
  <c r="G32" i="9"/>
  <c r="G33" i="9" s="1"/>
  <c r="F203" i="9"/>
  <c r="G203" i="9" s="1"/>
  <c r="L19" i="9"/>
  <c r="L42" i="9"/>
  <c r="G42" i="9"/>
  <c r="L43" i="9"/>
  <c r="L44" i="9"/>
  <c r="G46" i="9"/>
  <c r="G47" i="9" s="1"/>
  <c r="G48" i="9"/>
  <c r="G49" i="9" s="1"/>
  <c r="L59" i="9"/>
  <c r="G59" i="9"/>
  <c r="G60" i="9" s="1"/>
  <c r="L81" i="9"/>
  <c r="L94" i="9"/>
  <c r="L97" i="9"/>
  <c r="G78" i="9"/>
  <c r="G83" i="9"/>
  <c r="L49" i="9"/>
  <c r="G61" i="9"/>
  <c r="G62" i="9" s="1"/>
  <c r="L79" i="9"/>
  <c r="G79" i="9"/>
  <c r="G87" i="9"/>
  <c r="L87" i="9"/>
  <c r="L73" i="9"/>
  <c r="G73" i="9"/>
  <c r="G97" i="9"/>
  <c r="G55" i="9"/>
  <c r="G53" i="9"/>
  <c r="G56" i="9"/>
  <c r="G76" i="9"/>
  <c r="L80" i="9"/>
  <c r="L82" i="9"/>
  <c r="G54" i="9"/>
  <c r="L61" i="9"/>
  <c r="G77" i="9"/>
  <c r="G98" i="9"/>
  <c r="L102" i="9"/>
  <c r="L114" i="9"/>
  <c r="G117" i="9"/>
  <c r="L165" i="9"/>
  <c r="G67" i="9"/>
  <c r="G68" i="9" s="1"/>
  <c r="L70" i="9"/>
  <c r="G72" i="9"/>
  <c r="L77" i="9"/>
  <c r="G81" i="9"/>
  <c r="L135" i="9"/>
  <c r="L149" i="9"/>
  <c r="L175" i="9"/>
  <c r="L188" i="9"/>
  <c r="L62" i="9"/>
  <c r="L110" i="9"/>
  <c r="L127" i="9"/>
  <c r="L138" i="9"/>
  <c r="L193" i="9"/>
  <c r="G193" i="9"/>
  <c r="G71" i="9"/>
  <c r="G96" i="9"/>
  <c r="G101" i="9"/>
  <c r="G102" i="9" s="1"/>
  <c r="G105" i="9"/>
  <c r="L121" i="9"/>
  <c r="G121" i="9"/>
  <c r="G124" i="9"/>
  <c r="L150" i="9"/>
  <c r="L129" i="9"/>
  <c r="L130" i="9"/>
  <c r="G130" i="9"/>
  <c r="L158" i="9"/>
  <c r="G158" i="9"/>
  <c r="L167" i="9"/>
  <c r="L168" i="9"/>
  <c r="L189" i="9"/>
  <c r="G69" i="9"/>
  <c r="G75" i="9"/>
  <c r="G92" i="9"/>
  <c r="G116" i="9"/>
  <c r="G122" i="9"/>
  <c r="L126" i="9"/>
  <c r="G128" i="9"/>
  <c r="L132" i="9"/>
  <c r="L161" i="9"/>
  <c r="L162" i="9"/>
  <c r="G74" i="9"/>
  <c r="G107" i="9"/>
  <c r="G112" i="9"/>
  <c r="L115" i="9"/>
  <c r="G119" i="9"/>
  <c r="G94" i="9"/>
  <c r="L96" i="9"/>
  <c r="L98" i="9"/>
  <c r="L101" i="9"/>
  <c r="G103" i="9"/>
  <c r="G104" i="9"/>
  <c r="L119" i="9"/>
  <c r="G125" i="9"/>
  <c r="G129" i="9"/>
  <c r="G143" i="9"/>
  <c r="L143" i="9"/>
  <c r="L151" i="9"/>
  <c r="G151" i="9"/>
  <c r="L198" i="9"/>
  <c r="L197" i="9"/>
  <c r="G137" i="9"/>
  <c r="G165" i="9"/>
  <c r="G166" i="9" s="1"/>
  <c r="G167" i="9"/>
  <c r="G168" i="9" s="1"/>
  <c r="G172" i="9"/>
  <c r="G175" i="9"/>
  <c r="G189" i="9"/>
  <c r="G194" i="9"/>
  <c r="G195" i="9"/>
  <c r="L117" i="9"/>
  <c r="G132" i="9"/>
  <c r="G135" i="9"/>
  <c r="G138" i="9"/>
  <c r="G152" i="9"/>
  <c r="L164" i="9"/>
  <c r="G188" i="9"/>
  <c r="G191" i="9"/>
  <c r="G197" i="9"/>
  <c r="G153" i="9"/>
  <c r="G187" i="9"/>
  <c r="G198" i="9"/>
  <c r="G201" i="9"/>
  <c r="L137" i="9"/>
  <c r="G161" i="9"/>
  <c r="G162" i="9" s="1"/>
  <c r="G169" i="9"/>
  <c r="L152" i="9"/>
  <c r="G185" i="9"/>
  <c r="F203" i="8"/>
  <c r="D203" i="8"/>
  <c r="C203" i="8"/>
  <c r="L53" i="10" l="1"/>
  <c r="L20" i="10"/>
  <c r="L29" i="10"/>
  <c r="L126" i="10"/>
  <c r="G173" i="10"/>
  <c r="L206" i="10"/>
  <c r="L173" i="10"/>
  <c r="G85" i="10"/>
  <c r="L85" i="10"/>
  <c r="L160" i="10"/>
  <c r="G160" i="10"/>
  <c r="L12" i="10"/>
  <c r="G12" i="10"/>
  <c r="G29" i="10"/>
  <c r="L118" i="9"/>
  <c r="L33" i="9"/>
  <c r="K203" i="9"/>
  <c r="L202" i="9"/>
  <c r="L153" i="9"/>
  <c r="L83" i="9"/>
  <c r="I203" i="9"/>
  <c r="L111" i="9"/>
  <c r="L63" i="9"/>
  <c r="L41" i="9"/>
  <c r="L84" i="9"/>
  <c r="G84" i="9"/>
  <c r="G90" i="9"/>
  <c r="L154" i="9"/>
  <c r="G154" i="9"/>
  <c r="G106" i="9"/>
  <c r="L99" i="9"/>
  <c r="G99" i="9"/>
  <c r="L170" i="9"/>
  <c r="G170" i="9"/>
  <c r="L199" i="9"/>
  <c r="G199" i="9"/>
  <c r="G136" i="9"/>
  <c r="G52" i="9"/>
  <c r="L50" i="9"/>
  <c r="G26" i="9"/>
  <c r="L24" i="9"/>
  <c r="L23" i="9"/>
  <c r="L156" i="9"/>
  <c r="G156" i="9"/>
  <c r="L106" i="9"/>
  <c r="L105" i="9"/>
  <c r="L67" i="9"/>
  <c r="L68" i="9"/>
  <c r="G202" i="9"/>
  <c r="L120" i="9"/>
  <c r="G120" i="9"/>
  <c r="L116" i="9"/>
  <c r="L173" i="9"/>
  <c r="L201" i="9"/>
  <c r="G65" i="9"/>
  <c r="L65" i="9"/>
  <c r="G70" i="9"/>
  <c r="L69" i="9"/>
  <c r="L128" i="9"/>
  <c r="G66" i="9"/>
  <c r="L48" i="9"/>
  <c r="G15" i="9"/>
  <c r="L186" i="9"/>
  <c r="G186" i="9"/>
  <c r="G133" i="9"/>
  <c r="L100" i="9"/>
  <c r="G100" i="9"/>
  <c r="L56" i="9"/>
  <c r="L53" i="9"/>
  <c r="L55" i="9"/>
  <c r="L52" i="9"/>
  <c r="L54" i="9"/>
  <c r="G134" i="9"/>
  <c r="L66" i="9"/>
  <c r="J203" i="9"/>
  <c r="L21" i="9"/>
  <c r="G21" i="9"/>
  <c r="G159" i="9"/>
  <c r="L159" i="9"/>
  <c r="L142" i="9"/>
  <c r="G142" i="9"/>
  <c r="L133" i="9"/>
  <c r="L124" i="9"/>
  <c r="L134" i="9"/>
  <c r="H203" i="9"/>
  <c r="G28" i="9"/>
  <c r="G155" i="9"/>
  <c r="L155" i="9"/>
  <c r="L160" i="9"/>
  <c r="G160" i="9"/>
  <c r="L139" i="9"/>
  <c r="G139" i="9"/>
  <c r="G113" i="9"/>
  <c r="L113" i="9"/>
  <c r="L91" i="9"/>
  <c r="G123" i="9"/>
  <c r="L123" i="9"/>
  <c r="G91" i="9"/>
  <c r="L30" i="9"/>
  <c r="L31" i="9" s="1"/>
  <c r="L27" i="9"/>
  <c r="G27" i="9"/>
  <c r="L75" i="9"/>
  <c r="L76" i="9" s="1"/>
  <c r="G85" i="9"/>
  <c r="L85" i="9"/>
  <c r="G140" i="9"/>
  <c r="L140" i="9"/>
  <c r="L171" i="9"/>
  <c r="G171" i="9"/>
  <c r="L200" i="9"/>
  <c r="G200" i="9"/>
  <c r="L174" i="9"/>
  <c r="G127" i="9"/>
  <c r="L163" i="9"/>
  <c r="L93" i="9"/>
  <c r="G93" i="9"/>
  <c r="L78" i="9"/>
  <c r="L32" i="9"/>
  <c r="G25" i="9"/>
  <c r="L25" i="9"/>
  <c r="G23" i="9"/>
  <c r="L7" i="9"/>
  <c r="L8" i="9" s="1"/>
  <c r="E203" i="8"/>
  <c r="G203" i="8" s="1"/>
  <c r="K203" i="8"/>
  <c r="G203" i="6"/>
  <c r="L192" i="6"/>
  <c r="G192" i="6"/>
  <c r="L191" i="6"/>
  <c r="L190" i="6"/>
  <c r="G190" i="6"/>
  <c r="L187" i="6"/>
  <c r="L184" i="6"/>
  <c r="G184" i="6"/>
  <c r="L183" i="6"/>
  <c r="G183" i="6"/>
  <c r="G182" i="6"/>
  <c r="L181" i="6"/>
  <c r="G181" i="6"/>
  <c r="L180" i="6"/>
  <c r="G180" i="6"/>
  <c r="L179" i="6"/>
  <c r="G179" i="6"/>
  <c r="G178" i="6"/>
  <c r="L177" i="6"/>
  <c r="G177" i="6"/>
  <c r="L176" i="6"/>
  <c r="G176" i="6"/>
  <c r="G174" i="6"/>
  <c r="L173" i="6"/>
  <c r="G173" i="6"/>
  <c r="L172" i="6"/>
  <c r="L166" i="6"/>
  <c r="G163" i="6"/>
  <c r="G164" i="6" s="1"/>
  <c r="G148" i="6"/>
  <c r="G149" i="6" s="1"/>
  <c r="L147" i="6"/>
  <c r="G147" i="6"/>
  <c r="G146" i="6"/>
  <c r="G145" i="6"/>
  <c r="G144" i="6"/>
  <c r="L131" i="6"/>
  <c r="G131" i="6"/>
  <c r="G126" i="6"/>
  <c r="L127" i="6"/>
  <c r="G115" i="6"/>
  <c r="G111" i="6"/>
  <c r="G108" i="6"/>
  <c r="G105" i="6"/>
  <c r="L102" i="6"/>
  <c r="G101" i="6"/>
  <c r="G102" i="6" s="1"/>
  <c r="L100" i="6"/>
  <c r="G89" i="6"/>
  <c r="G77" i="6"/>
  <c r="G75" i="6"/>
  <c r="G71" i="6"/>
  <c r="L69" i="6"/>
  <c r="G70" i="6"/>
  <c r="G69" i="6"/>
  <c r="L60" i="6"/>
  <c r="G59" i="6"/>
  <c r="G60" i="6" s="1"/>
  <c r="G55" i="6"/>
  <c r="L55" i="6"/>
  <c r="G50" i="6"/>
  <c r="G48" i="6"/>
  <c r="G49" i="6" s="1"/>
  <c r="L45" i="6"/>
  <c r="G45" i="6"/>
  <c r="G43" i="6"/>
  <c r="G44" i="6" s="1"/>
  <c r="L39" i="6"/>
  <c r="G39" i="6"/>
  <c r="L38" i="6"/>
  <c r="G38" i="6"/>
  <c r="L37" i="6"/>
  <c r="G37" i="6"/>
  <c r="G36" i="6"/>
  <c r="G34" i="6"/>
  <c r="G24" i="6"/>
  <c r="G14" i="6"/>
  <c r="G9" i="6"/>
  <c r="E203" i="6"/>
  <c r="D203" i="6"/>
  <c r="L194" i="7"/>
  <c r="G192" i="7"/>
  <c r="L191" i="7"/>
  <c r="L190" i="7"/>
  <c r="G190" i="7"/>
  <c r="L189" i="7"/>
  <c r="L184" i="7"/>
  <c r="G184" i="7"/>
  <c r="L183" i="7"/>
  <c r="G183" i="7"/>
  <c r="L182" i="7"/>
  <c r="G182" i="7"/>
  <c r="L181" i="7"/>
  <c r="G181" i="7"/>
  <c r="L180" i="7"/>
  <c r="G180" i="7"/>
  <c r="L179" i="7"/>
  <c r="G179" i="7"/>
  <c r="G178" i="7"/>
  <c r="L177" i="7"/>
  <c r="G177" i="7"/>
  <c r="G176" i="7"/>
  <c r="G174" i="7"/>
  <c r="G173" i="7"/>
  <c r="L172" i="7"/>
  <c r="G163" i="7"/>
  <c r="G164" i="7" s="1"/>
  <c r="L150" i="7"/>
  <c r="G150" i="7"/>
  <c r="G148" i="7"/>
  <c r="G149" i="7" s="1"/>
  <c r="L147" i="7"/>
  <c r="G147" i="7"/>
  <c r="L146" i="7"/>
  <c r="G146" i="7"/>
  <c r="L145" i="7"/>
  <c r="G145" i="7"/>
  <c r="G144" i="7"/>
  <c r="L136" i="7"/>
  <c r="L131" i="7"/>
  <c r="G131" i="7"/>
  <c r="G126" i="7"/>
  <c r="L125" i="7"/>
  <c r="G118" i="7"/>
  <c r="G115" i="7"/>
  <c r="G114" i="7"/>
  <c r="G112" i="7"/>
  <c r="G111" i="7"/>
  <c r="G108" i="7"/>
  <c r="G107" i="7"/>
  <c r="L105" i="7"/>
  <c r="G101" i="7"/>
  <c r="G102" i="7" s="1"/>
  <c r="G89" i="7"/>
  <c r="L88" i="7"/>
  <c r="G72" i="7"/>
  <c r="G71" i="7"/>
  <c r="L70" i="7"/>
  <c r="G70" i="7"/>
  <c r="L66" i="7"/>
  <c r="G59" i="7"/>
  <c r="G60" i="7" s="1"/>
  <c r="G48" i="7"/>
  <c r="G49" i="7" s="1"/>
  <c r="L45" i="7"/>
  <c r="G45" i="7"/>
  <c r="L40" i="7"/>
  <c r="G39" i="7"/>
  <c r="L38" i="7"/>
  <c r="G38" i="7"/>
  <c r="L37" i="7"/>
  <c r="G37" i="7"/>
  <c r="G36" i="7"/>
  <c r="G34" i="7"/>
  <c r="L33" i="7"/>
  <c r="G30" i="7"/>
  <c r="G31" i="7" s="1"/>
  <c r="G19" i="7"/>
  <c r="G17" i="7"/>
  <c r="G16" i="7"/>
  <c r="L15" i="7"/>
  <c r="G9" i="7"/>
  <c r="F203" i="7"/>
  <c r="L90" i="9" l="1"/>
  <c r="L20" i="9"/>
  <c r="G20" i="9"/>
  <c r="G64" i="9"/>
  <c r="L64" i="9"/>
  <c r="L141" i="9"/>
  <c r="G141" i="9"/>
  <c r="L203" i="9"/>
  <c r="L196" i="9"/>
  <c r="G196" i="9"/>
  <c r="L157" i="9"/>
  <c r="G157" i="9"/>
  <c r="G51" i="9"/>
  <c r="L51" i="9"/>
  <c r="G29" i="9"/>
  <c r="L29" i="9"/>
  <c r="H203" i="8"/>
  <c r="I203" i="8"/>
  <c r="J203" i="8"/>
  <c r="L39" i="7"/>
  <c r="L135" i="7"/>
  <c r="L185" i="7"/>
  <c r="L192" i="7"/>
  <c r="L115" i="7"/>
  <c r="L144" i="7"/>
  <c r="L14" i="7"/>
  <c r="L62" i="7"/>
  <c r="L108" i="7"/>
  <c r="L127" i="7"/>
  <c r="L17" i="7"/>
  <c r="L36" i="7"/>
  <c r="L77" i="7"/>
  <c r="L106" i="7"/>
  <c r="L148" i="7"/>
  <c r="L178" i="7"/>
  <c r="L176" i="7"/>
  <c r="L187" i="7"/>
  <c r="L188" i="7"/>
  <c r="L36" i="6"/>
  <c r="L145" i="6"/>
  <c r="L15" i="6"/>
  <c r="L108" i="6"/>
  <c r="L135" i="6"/>
  <c r="L146" i="6"/>
  <c r="L178" i="6"/>
  <c r="L70" i="6"/>
  <c r="L182" i="6"/>
  <c r="L185" i="6"/>
  <c r="L33" i="6"/>
  <c r="L49" i="6"/>
  <c r="C203" i="6"/>
  <c r="L14" i="6"/>
  <c r="G167" i="6"/>
  <c r="G168" i="6" s="1"/>
  <c r="L13" i="6"/>
  <c r="G13" i="6"/>
  <c r="G15" i="6"/>
  <c r="L27" i="6"/>
  <c r="F203" i="6"/>
  <c r="L10" i="6"/>
  <c r="G19" i="6"/>
  <c r="G7" i="6"/>
  <c r="G8" i="6" s="1"/>
  <c r="G10" i="6"/>
  <c r="G25" i="6"/>
  <c r="G16" i="6"/>
  <c r="G30" i="6"/>
  <c r="G31" i="6" s="1"/>
  <c r="G12" i="6"/>
  <c r="L32" i="6"/>
  <c r="G32" i="6"/>
  <c r="G33" i="6" s="1"/>
  <c r="G42" i="6"/>
  <c r="L18" i="6"/>
  <c r="G18" i="6"/>
  <c r="G27" i="6"/>
  <c r="G64" i="6"/>
  <c r="L125" i="6"/>
  <c r="G125" i="6"/>
  <c r="L25" i="6"/>
  <c r="L106" i="6"/>
  <c r="L105" i="6"/>
  <c r="L24" i="6"/>
  <c r="G46" i="6"/>
  <c r="G47" i="6" s="1"/>
  <c r="L54" i="6"/>
  <c r="L56" i="6"/>
  <c r="L40" i="6"/>
  <c r="L48" i="6"/>
  <c r="L50" i="6"/>
  <c r="G41" i="6"/>
  <c r="G53" i="6"/>
  <c r="G81" i="6"/>
  <c r="G100" i="6"/>
  <c r="L41" i="6"/>
  <c r="L46" i="6"/>
  <c r="L59" i="6"/>
  <c r="L62" i="6"/>
  <c r="G117" i="6"/>
  <c r="G116" i="6"/>
  <c r="L128" i="6"/>
  <c r="L73" i="6"/>
  <c r="G73" i="6"/>
  <c r="G98" i="6"/>
  <c r="G107" i="6"/>
  <c r="L107" i="6"/>
  <c r="G201" i="6"/>
  <c r="G56" i="6"/>
  <c r="G54" i="6"/>
  <c r="L58" i="6"/>
  <c r="L65" i="6"/>
  <c r="L75" i="6"/>
  <c r="L76" i="6" s="1"/>
  <c r="G79" i="6"/>
  <c r="L82" i="6"/>
  <c r="L88" i="6"/>
  <c r="L104" i="6"/>
  <c r="L129" i="6"/>
  <c r="G57" i="6"/>
  <c r="G58" i="6" s="1"/>
  <c r="L61" i="6"/>
  <c r="G61" i="6"/>
  <c r="G62" i="6" s="1"/>
  <c r="L66" i="6"/>
  <c r="L80" i="6"/>
  <c r="L92" i="6"/>
  <c r="L97" i="6"/>
  <c r="L96" i="6"/>
  <c r="G114" i="6"/>
  <c r="L114" i="6"/>
  <c r="G195" i="6"/>
  <c r="L63" i="6"/>
  <c r="G63" i="6"/>
  <c r="G83" i="6"/>
  <c r="G96" i="6"/>
  <c r="G97" i="6"/>
  <c r="L130" i="6"/>
  <c r="G130" i="6"/>
  <c r="L77" i="6"/>
  <c r="L81" i="6"/>
  <c r="L101" i="6"/>
  <c r="L110" i="6"/>
  <c r="L122" i="6"/>
  <c r="G122" i="6"/>
  <c r="G66" i="6"/>
  <c r="G67" i="6"/>
  <c r="G68" i="6" s="1"/>
  <c r="G72" i="6"/>
  <c r="L78" i="6"/>
  <c r="G103" i="6"/>
  <c r="L126" i="6"/>
  <c r="G128" i="6"/>
  <c r="L132" i="6"/>
  <c r="L136" i="6"/>
  <c r="L144" i="6"/>
  <c r="L165" i="6"/>
  <c r="G197" i="6"/>
  <c r="G78" i="6"/>
  <c r="G80" i="6"/>
  <c r="G82" i="6"/>
  <c r="G112" i="6"/>
  <c r="L115" i="6"/>
  <c r="G127" i="6"/>
  <c r="L167" i="6"/>
  <c r="L194" i="6"/>
  <c r="G194" i="6"/>
  <c r="L198" i="6"/>
  <c r="G198" i="6"/>
  <c r="G65" i="6"/>
  <c r="G76" i="6"/>
  <c r="L112" i="6"/>
  <c r="L119" i="6"/>
  <c r="G129" i="6"/>
  <c r="L142" i="6"/>
  <c r="L175" i="6"/>
  <c r="G175" i="6"/>
  <c r="L72" i="6"/>
  <c r="L89" i="6"/>
  <c r="G109" i="6"/>
  <c r="G110" i="6" s="1"/>
  <c r="G118" i="6"/>
  <c r="L133" i="6"/>
  <c r="G133" i="6"/>
  <c r="L193" i="6"/>
  <c r="G193" i="6"/>
  <c r="L188" i="6"/>
  <c r="G188" i="6"/>
  <c r="G92" i="6"/>
  <c r="G104" i="6"/>
  <c r="L137" i="6"/>
  <c r="L148" i="6"/>
  <c r="L158" i="6"/>
  <c r="G158" i="6"/>
  <c r="L149" i="6"/>
  <c r="L169" i="6"/>
  <c r="L121" i="6"/>
  <c r="G121" i="6"/>
  <c r="G124" i="6"/>
  <c r="G151" i="6"/>
  <c r="G150" i="6"/>
  <c r="L161" i="6"/>
  <c r="L162" i="6"/>
  <c r="L189" i="6"/>
  <c r="G189" i="6"/>
  <c r="L195" i="6"/>
  <c r="G137" i="6"/>
  <c r="L153" i="6"/>
  <c r="G165" i="6"/>
  <c r="G166" i="6" s="1"/>
  <c r="G172" i="6"/>
  <c r="L174" i="6"/>
  <c r="L117" i="6"/>
  <c r="L118" i="6"/>
  <c r="G132" i="6"/>
  <c r="G135" i="6"/>
  <c r="G152" i="6"/>
  <c r="L164" i="6"/>
  <c r="G191" i="6"/>
  <c r="G187" i="6"/>
  <c r="G161" i="6"/>
  <c r="G162" i="6" s="1"/>
  <c r="L168" i="6"/>
  <c r="G169" i="6"/>
  <c r="L152" i="6"/>
  <c r="G185" i="6"/>
  <c r="G15" i="7"/>
  <c r="L18" i="7"/>
  <c r="G26" i="7"/>
  <c r="L44" i="7"/>
  <c r="L24" i="7"/>
  <c r="C203" i="7"/>
  <c r="L9" i="7"/>
  <c r="G18" i="7"/>
  <c r="G53" i="7"/>
  <c r="L61" i="7"/>
  <c r="D203" i="7"/>
  <c r="E203" i="7"/>
  <c r="L32" i="7"/>
  <c r="G42" i="7"/>
  <c r="G7" i="7"/>
  <c r="G8" i="7" s="1"/>
  <c r="G14" i="7"/>
  <c r="L50" i="7"/>
  <c r="G32" i="7"/>
  <c r="G33" i="7" s="1"/>
  <c r="G41" i="7"/>
  <c r="L53" i="7"/>
  <c r="L58" i="7"/>
  <c r="G61" i="7"/>
  <c r="G62" i="7" s="1"/>
  <c r="G67" i="7"/>
  <c r="G68" i="7" s="1"/>
  <c r="G43" i="7"/>
  <c r="G44" i="7" s="1"/>
  <c r="L46" i="7"/>
  <c r="G50" i="7"/>
  <c r="L55" i="7"/>
  <c r="G76" i="7"/>
  <c r="L34" i="7"/>
  <c r="L49" i="7"/>
  <c r="G54" i="7"/>
  <c r="L79" i="7"/>
  <c r="G24" i="7"/>
  <c r="G56" i="7"/>
  <c r="L60" i="7"/>
  <c r="G63" i="7"/>
  <c r="L63" i="7"/>
  <c r="G66" i="7"/>
  <c r="L93" i="7"/>
  <c r="G93" i="7"/>
  <c r="L54" i="7"/>
  <c r="L83" i="7"/>
  <c r="G106" i="7"/>
  <c r="G46" i="7"/>
  <c r="G47" i="7" s="1"/>
  <c r="L56" i="7"/>
  <c r="G57" i="7"/>
  <c r="G58" i="7" s="1"/>
  <c r="L69" i="7"/>
  <c r="G69" i="7"/>
  <c r="L72" i="7"/>
  <c r="L78" i="7"/>
  <c r="G81" i="7"/>
  <c r="L19" i="7"/>
  <c r="G55" i="7"/>
  <c r="L65" i="7"/>
  <c r="G65" i="7"/>
  <c r="G75" i="7"/>
  <c r="L103" i="7"/>
  <c r="L122" i="7"/>
  <c r="G195" i="7"/>
  <c r="L68" i="7"/>
  <c r="L81" i="7"/>
  <c r="L82" i="7"/>
  <c r="L89" i="7"/>
  <c r="L107" i="7"/>
  <c r="G109" i="7"/>
  <c r="G110" i="7" s="1"/>
  <c r="L114" i="7"/>
  <c r="G117" i="7"/>
  <c r="L169" i="7"/>
  <c r="L64" i="7"/>
  <c r="L67" i="7"/>
  <c r="G105" i="7"/>
  <c r="L113" i="7"/>
  <c r="G151" i="7"/>
  <c r="L161" i="7"/>
  <c r="L162" i="7"/>
  <c r="G77" i="7"/>
  <c r="G98" i="7"/>
  <c r="L121" i="7"/>
  <c r="G121" i="7"/>
  <c r="G124" i="7"/>
  <c r="L149" i="7"/>
  <c r="L173" i="7"/>
  <c r="L104" i="7"/>
  <c r="L129" i="7"/>
  <c r="G129" i="7"/>
  <c r="L130" i="7"/>
  <c r="G130" i="7"/>
  <c r="L193" i="7"/>
  <c r="G193" i="7"/>
  <c r="G78" i="7"/>
  <c r="G79" i="7"/>
  <c r="G80" i="7"/>
  <c r="G82" i="7"/>
  <c r="G103" i="7"/>
  <c r="G116" i="7"/>
  <c r="G122" i="7"/>
  <c r="L126" i="7"/>
  <c r="G128" i="7"/>
  <c r="L165" i="7"/>
  <c r="L167" i="7"/>
  <c r="L175" i="7"/>
  <c r="L195" i="7"/>
  <c r="G83" i="7"/>
  <c r="G96" i="7"/>
  <c r="L110" i="7"/>
  <c r="G119" i="7"/>
  <c r="L132" i="7"/>
  <c r="L158" i="7"/>
  <c r="G158" i="7"/>
  <c r="L118" i="7"/>
  <c r="L119" i="7"/>
  <c r="G125" i="7"/>
  <c r="G143" i="7"/>
  <c r="L143" i="7"/>
  <c r="L166" i="7"/>
  <c r="L198" i="7"/>
  <c r="G136" i="7"/>
  <c r="G137" i="7"/>
  <c r="L138" i="7"/>
  <c r="L153" i="7"/>
  <c r="G165" i="7"/>
  <c r="G166" i="7" s="1"/>
  <c r="G167" i="7"/>
  <c r="G168" i="7" s="1"/>
  <c r="G172" i="7"/>
  <c r="L174" i="7"/>
  <c r="G175" i="7"/>
  <c r="G189" i="7"/>
  <c r="G194" i="7"/>
  <c r="G202" i="7"/>
  <c r="L111" i="7"/>
  <c r="L117" i="7"/>
  <c r="G132" i="7"/>
  <c r="G135" i="7"/>
  <c r="G138" i="7"/>
  <c r="L151" i="7"/>
  <c r="G152" i="7"/>
  <c r="L164" i="7"/>
  <c r="G188" i="7"/>
  <c r="G191" i="7"/>
  <c r="G153" i="7"/>
  <c r="G187" i="7"/>
  <c r="G198" i="7"/>
  <c r="G201" i="7"/>
  <c r="L137" i="7"/>
  <c r="G161" i="7"/>
  <c r="G162" i="7" s="1"/>
  <c r="L168" i="7"/>
  <c r="G169" i="7"/>
  <c r="L152" i="7"/>
  <c r="G185" i="7"/>
  <c r="F203" i="5"/>
  <c r="L192" i="5"/>
  <c r="L191" i="5"/>
  <c r="G190" i="5"/>
  <c r="L187" i="5"/>
  <c r="G185" i="5"/>
  <c r="L184" i="5"/>
  <c r="G184" i="5"/>
  <c r="L183" i="5"/>
  <c r="G183" i="5"/>
  <c r="G182" i="5"/>
  <c r="L181" i="5"/>
  <c r="G181" i="5"/>
  <c r="L180" i="5"/>
  <c r="G180" i="5"/>
  <c r="G179" i="5"/>
  <c r="G178" i="5"/>
  <c r="L177" i="5"/>
  <c r="G177" i="5"/>
  <c r="L176" i="5"/>
  <c r="G176" i="5"/>
  <c r="L172" i="5"/>
  <c r="L165" i="5"/>
  <c r="G150" i="5"/>
  <c r="L149" i="5"/>
  <c r="G148" i="5"/>
  <c r="G149" i="5" s="1"/>
  <c r="L147" i="5"/>
  <c r="G147" i="5"/>
  <c r="G146" i="5"/>
  <c r="G145" i="5"/>
  <c r="L144" i="5"/>
  <c r="G144" i="5"/>
  <c r="G143" i="5"/>
  <c r="L143" i="5"/>
  <c r="L140" i="5"/>
  <c r="G140" i="5"/>
  <c r="L131" i="5"/>
  <c r="G131" i="5"/>
  <c r="L117" i="5"/>
  <c r="G114" i="5"/>
  <c r="G115" i="5"/>
  <c r="G111" i="5"/>
  <c r="G108" i="5"/>
  <c r="G104" i="5"/>
  <c r="G103" i="5"/>
  <c r="L102" i="5"/>
  <c r="G77" i="5"/>
  <c r="G76" i="5"/>
  <c r="G75" i="5"/>
  <c r="G72" i="5"/>
  <c r="G71" i="5"/>
  <c r="G69" i="5"/>
  <c r="G67" i="5"/>
  <c r="G68" i="5" s="1"/>
  <c r="G57" i="5"/>
  <c r="G58" i="5" s="1"/>
  <c r="G54" i="5"/>
  <c r="G48" i="5"/>
  <c r="G49" i="5" s="1"/>
  <c r="L45" i="5"/>
  <c r="G45" i="5"/>
  <c r="G41" i="5"/>
  <c r="L40" i="5"/>
  <c r="G39" i="5"/>
  <c r="G38" i="5"/>
  <c r="L37" i="5"/>
  <c r="G37" i="5"/>
  <c r="L36" i="5"/>
  <c r="G36" i="5"/>
  <c r="G35" i="5"/>
  <c r="G34" i="5"/>
  <c r="G32" i="5"/>
  <c r="G33" i="5" s="1"/>
  <c r="G30" i="5"/>
  <c r="G31" i="5" s="1"/>
  <c r="G24" i="5"/>
  <c r="G19" i="5"/>
  <c r="G15" i="5"/>
  <c r="L15" i="5"/>
  <c r="L14" i="5"/>
  <c r="G9" i="5"/>
  <c r="L203" i="8" l="1"/>
  <c r="L196" i="7"/>
  <c r="L124" i="7"/>
  <c r="L197" i="7"/>
  <c r="I203" i="7"/>
  <c r="L112" i="7"/>
  <c r="L98" i="7"/>
  <c r="L26" i="7"/>
  <c r="L109" i="7"/>
  <c r="K203" i="6"/>
  <c r="L68" i="6"/>
  <c r="L67" i="6"/>
  <c r="L111" i="6"/>
  <c r="L151" i="6"/>
  <c r="L79" i="6"/>
  <c r="L64" i="6"/>
  <c r="J203" i="6"/>
  <c r="L83" i="6"/>
  <c r="L124" i="6"/>
  <c r="L109" i="6"/>
  <c r="G139" i="6"/>
  <c r="G138" i="6"/>
  <c r="G17" i="6"/>
  <c r="L17" i="6"/>
  <c r="L171" i="6"/>
  <c r="G171" i="6"/>
  <c r="G140" i="6"/>
  <c r="L140" i="6"/>
  <c r="L94" i="6"/>
  <c r="G94" i="6"/>
  <c r="L139" i="6"/>
  <c r="G106" i="6"/>
  <c r="L138" i="6"/>
  <c r="L52" i="6"/>
  <c r="L35" i="6"/>
  <c r="G35" i="6"/>
  <c r="L150" i="6"/>
  <c r="L200" i="6"/>
  <c r="G200" i="6"/>
  <c r="G136" i="6"/>
  <c r="L163" i="6"/>
  <c r="G143" i="6"/>
  <c r="L143" i="6"/>
  <c r="G52" i="6"/>
  <c r="G26" i="6"/>
  <c r="L26" i="6"/>
  <c r="L42" i="6"/>
  <c r="I203" i="6"/>
  <c r="L9" i="6"/>
  <c r="G159" i="6"/>
  <c r="L159" i="6"/>
  <c r="G153" i="6"/>
  <c r="L134" i="6"/>
  <c r="G134" i="6"/>
  <c r="G91" i="6"/>
  <c r="L197" i="6"/>
  <c r="L57" i="6"/>
  <c r="L86" i="6"/>
  <c r="G86" i="6"/>
  <c r="L11" i="6"/>
  <c r="G11" i="6"/>
  <c r="L30" i="6"/>
  <c r="L31" i="6" s="1"/>
  <c r="H203" i="6"/>
  <c r="L7" i="6"/>
  <c r="L8" i="6" s="1"/>
  <c r="G155" i="6"/>
  <c r="L155" i="6"/>
  <c r="L116" i="6"/>
  <c r="L95" i="6"/>
  <c r="G95" i="6"/>
  <c r="L93" i="6"/>
  <c r="G93" i="6"/>
  <c r="L74" i="6"/>
  <c r="G74" i="6"/>
  <c r="L19" i="6"/>
  <c r="L113" i="6"/>
  <c r="L199" i="6"/>
  <c r="G199" i="6"/>
  <c r="G202" i="6"/>
  <c r="L43" i="6"/>
  <c r="L103" i="6"/>
  <c r="L34" i="6"/>
  <c r="L12" i="6"/>
  <c r="L160" i="6"/>
  <c r="G160" i="6"/>
  <c r="L154" i="6"/>
  <c r="G154" i="6"/>
  <c r="G113" i="6"/>
  <c r="G119" i="6"/>
  <c r="G85" i="6"/>
  <c r="L85" i="6"/>
  <c r="G99" i="6"/>
  <c r="L99" i="6"/>
  <c r="G22" i="6"/>
  <c r="L22" i="6"/>
  <c r="L120" i="6"/>
  <c r="G120" i="6"/>
  <c r="L186" i="6"/>
  <c r="G186" i="6"/>
  <c r="L156" i="6"/>
  <c r="G156" i="6"/>
  <c r="G142" i="6"/>
  <c r="G87" i="6"/>
  <c r="L87" i="6"/>
  <c r="L202" i="6"/>
  <c r="L201" i="6"/>
  <c r="L98" i="6"/>
  <c r="L53" i="6"/>
  <c r="L44" i="6"/>
  <c r="L23" i="6"/>
  <c r="G23" i="6"/>
  <c r="G21" i="6"/>
  <c r="L28" i="6"/>
  <c r="G28" i="6"/>
  <c r="L16" i="6"/>
  <c r="L99" i="7"/>
  <c r="G99" i="7"/>
  <c r="L90" i="7"/>
  <c r="G90" i="7"/>
  <c r="G25" i="7"/>
  <c r="L10" i="7"/>
  <c r="G97" i="7"/>
  <c r="L94" i="7"/>
  <c r="G94" i="7"/>
  <c r="L16" i="7"/>
  <c r="L42" i="7"/>
  <c r="L59" i="7"/>
  <c r="L25" i="7"/>
  <c r="L11" i="7"/>
  <c r="G11" i="7"/>
  <c r="L85" i="7"/>
  <c r="G85" i="7"/>
  <c r="G155" i="7"/>
  <c r="L155" i="7"/>
  <c r="L128" i="7"/>
  <c r="L86" i="7"/>
  <c r="G86" i="7"/>
  <c r="L163" i="7"/>
  <c r="G113" i="7"/>
  <c r="G203" i="7"/>
  <c r="L186" i="7"/>
  <c r="G186" i="7"/>
  <c r="L87" i="7"/>
  <c r="G87" i="7"/>
  <c r="L200" i="7"/>
  <c r="G200" i="7"/>
  <c r="G196" i="7"/>
  <c r="L160" i="7"/>
  <c r="G160" i="7"/>
  <c r="G127" i="7"/>
  <c r="L92" i="7"/>
  <c r="G92" i="7"/>
  <c r="G104" i="7"/>
  <c r="L41" i="7"/>
  <c r="L30" i="7"/>
  <c r="L31" i="7" s="1"/>
  <c r="G64" i="7"/>
  <c r="G159" i="7"/>
  <c r="L159" i="7"/>
  <c r="K203" i="7"/>
  <c r="G197" i="7"/>
  <c r="G140" i="7"/>
  <c r="L140" i="7"/>
  <c r="L156" i="7"/>
  <c r="G156" i="7"/>
  <c r="L154" i="7"/>
  <c r="G154" i="7"/>
  <c r="L142" i="7"/>
  <c r="G142" i="7"/>
  <c r="L102" i="7"/>
  <c r="L101" i="7"/>
  <c r="L73" i="7"/>
  <c r="G73" i="7"/>
  <c r="G133" i="7"/>
  <c r="L74" i="7"/>
  <c r="G74" i="7"/>
  <c r="G134" i="7"/>
  <c r="L75" i="7"/>
  <c r="L76" i="7" s="1"/>
  <c r="L35" i="7"/>
  <c r="G35" i="7"/>
  <c r="G52" i="7"/>
  <c r="L52" i="7"/>
  <c r="G22" i="7"/>
  <c r="L22" i="7"/>
  <c r="L57" i="7"/>
  <c r="L201" i="7"/>
  <c r="G95" i="7"/>
  <c r="L95" i="7"/>
  <c r="L21" i="7"/>
  <c r="G21" i="7"/>
  <c r="L120" i="7"/>
  <c r="G120" i="7"/>
  <c r="L139" i="7"/>
  <c r="G139" i="7"/>
  <c r="L116" i="7"/>
  <c r="L100" i="7"/>
  <c r="G100" i="7"/>
  <c r="L133" i="7"/>
  <c r="L134" i="7"/>
  <c r="L96" i="7"/>
  <c r="L80" i="7"/>
  <c r="L27" i="7"/>
  <c r="G27" i="7"/>
  <c r="L23" i="7"/>
  <c r="G23" i="7"/>
  <c r="G10" i="7"/>
  <c r="L13" i="7"/>
  <c r="G13" i="7"/>
  <c r="H203" i="7"/>
  <c r="L91" i="7"/>
  <c r="G91" i="7"/>
  <c r="L28" i="7"/>
  <c r="G28" i="7"/>
  <c r="L202" i="7"/>
  <c r="J203" i="7"/>
  <c r="L199" i="7"/>
  <c r="G199" i="7"/>
  <c r="L171" i="7"/>
  <c r="G171" i="7"/>
  <c r="L97" i="7"/>
  <c r="L43" i="7"/>
  <c r="L48" i="7"/>
  <c r="L7" i="7"/>
  <c r="L8" i="7" s="1"/>
  <c r="L35" i="5"/>
  <c r="L38" i="5"/>
  <c r="L95" i="5"/>
  <c r="L101" i="5"/>
  <c r="L145" i="5"/>
  <c r="L150" i="5"/>
  <c r="L178" i="5"/>
  <c r="L39" i="5"/>
  <c r="L114" i="5"/>
  <c r="L148" i="5"/>
  <c r="L182" i="5"/>
  <c r="L185" i="5"/>
  <c r="L188" i="5"/>
  <c r="L107" i="5"/>
  <c r="L115" i="5"/>
  <c r="L136" i="5"/>
  <c r="L146" i="5"/>
  <c r="L179" i="5"/>
  <c r="L169" i="5"/>
  <c r="L44" i="5"/>
  <c r="L46" i="5"/>
  <c r="L63" i="5"/>
  <c r="L70" i="5"/>
  <c r="L108" i="5"/>
  <c r="L13" i="5"/>
  <c r="G13" i="5"/>
  <c r="L18" i="5"/>
  <c r="G18" i="5"/>
  <c r="L10" i="5"/>
  <c r="L17" i="5"/>
  <c r="G17" i="5"/>
  <c r="L11" i="5"/>
  <c r="C203" i="5"/>
  <c r="G203" i="5" s="1"/>
  <c r="L9" i="5"/>
  <c r="G10" i="5"/>
  <c r="L24" i="5"/>
  <c r="D203" i="5"/>
  <c r="G11" i="5"/>
  <c r="L26" i="5"/>
  <c r="G26" i="5"/>
  <c r="G16" i="5"/>
  <c r="E203" i="5"/>
  <c r="L16" i="5"/>
  <c r="G7" i="5"/>
  <c r="G8" i="5" s="1"/>
  <c r="G14" i="5"/>
  <c r="L59" i="5"/>
  <c r="L49" i="5"/>
  <c r="G56" i="5"/>
  <c r="G52" i="5"/>
  <c r="L55" i="5"/>
  <c r="L56" i="5"/>
  <c r="G42" i="5"/>
  <c r="G46" i="5"/>
  <c r="G47" i="5" s="1"/>
  <c r="G50" i="5"/>
  <c r="G59" i="5"/>
  <c r="G60" i="5" s="1"/>
  <c r="G61" i="5"/>
  <c r="G62" i="5" s="1"/>
  <c r="L126" i="5"/>
  <c r="L122" i="5"/>
  <c r="G122" i="5"/>
  <c r="L60" i="5"/>
  <c r="G43" i="5"/>
  <c r="G44" i="5" s="1"/>
  <c r="L50" i="5"/>
  <c r="L54" i="5"/>
  <c r="G55" i="5"/>
  <c r="G70" i="5"/>
  <c r="L74" i="5"/>
  <c r="G74" i="5"/>
  <c r="L77" i="5"/>
  <c r="L129" i="5"/>
  <c r="L58" i="5"/>
  <c r="L68" i="5"/>
  <c r="L109" i="5"/>
  <c r="L110" i="5"/>
  <c r="L130" i="5"/>
  <c r="L67" i="5"/>
  <c r="L69" i="5"/>
  <c r="L81" i="5"/>
  <c r="L82" i="5"/>
  <c r="G128" i="5"/>
  <c r="L135" i="5"/>
  <c r="G135" i="5"/>
  <c r="L137" i="5"/>
  <c r="G137" i="5"/>
  <c r="L166" i="5"/>
  <c r="L62" i="5"/>
  <c r="G101" i="5"/>
  <c r="G102" i="5" s="1"/>
  <c r="L104" i="5"/>
  <c r="G130" i="5"/>
  <c r="G81" i="5"/>
  <c r="G98" i="5"/>
  <c r="G106" i="5"/>
  <c r="G116" i="5"/>
  <c r="L128" i="5"/>
  <c r="L133" i="5"/>
  <c r="G133" i="5"/>
  <c r="L151" i="5"/>
  <c r="L167" i="5"/>
  <c r="L168" i="5"/>
  <c r="L194" i="5"/>
  <c r="L78" i="5"/>
  <c r="L79" i="5"/>
  <c r="G89" i="5"/>
  <c r="L116" i="5"/>
  <c r="G129" i="5"/>
  <c r="G132" i="5"/>
  <c r="G136" i="5"/>
  <c r="G174" i="5"/>
  <c r="L189" i="5"/>
  <c r="G80" i="5"/>
  <c r="G82" i="5"/>
  <c r="L88" i="5"/>
  <c r="L118" i="5"/>
  <c r="L127" i="5"/>
  <c r="G96" i="5"/>
  <c r="G105" i="5"/>
  <c r="G109" i="5"/>
  <c r="G110" i="5" s="1"/>
  <c r="L175" i="5"/>
  <c r="G63" i="5"/>
  <c r="L89" i="5"/>
  <c r="G95" i="5"/>
  <c r="G107" i="5"/>
  <c r="G117" i="5"/>
  <c r="G118" i="5"/>
  <c r="G126" i="5"/>
  <c r="L161" i="5"/>
  <c r="L162" i="5"/>
  <c r="L193" i="5"/>
  <c r="G193" i="5"/>
  <c r="L72" i="5"/>
  <c r="L158" i="5"/>
  <c r="G158" i="5"/>
  <c r="G151" i="5"/>
  <c r="G163" i="5"/>
  <c r="G164" i="5" s="1"/>
  <c r="G173" i="5"/>
  <c r="L190" i="5"/>
  <c r="G192" i="5"/>
  <c r="L198" i="5"/>
  <c r="G165" i="5"/>
  <c r="G166" i="5" s="1"/>
  <c r="G167" i="5"/>
  <c r="G168" i="5" s="1"/>
  <c r="G172" i="5"/>
  <c r="G175" i="5"/>
  <c r="G189" i="5"/>
  <c r="G194" i="5"/>
  <c r="G195" i="5"/>
  <c r="G152" i="5"/>
  <c r="L164" i="5"/>
  <c r="G188" i="5"/>
  <c r="G191" i="5"/>
  <c r="G187" i="5"/>
  <c r="G198" i="5"/>
  <c r="G201" i="5"/>
  <c r="G161" i="5"/>
  <c r="G162" i="5" s="1"/>
  <c r="G169" i="5"/>
  <c r="L152" i="5"/>
  <c r="L194" i="4"/>
  <c r="G192" i="4"/>
  <c r="L191" i="4"/>
  <c r="L190" i="4"/>
  <c r="G190" i="4"/>
  <c r="L189" i="4"/>
  <c r="L184" i="4"/>
  <c r="G184" i="4"/>
  <c r="L183" i="4"/>
  <c r="G183" i="4"/>
  <c r="G182" i="4"/>
  <c r="L181" i="4"/>
  <c r="G181" i="4"/>
  <c r="L180" i="4"/>
  <c r="G180" i="4"/>
  <c r="L179" i="4"/>
  <c r="G179" i="4"/>
  <c r="L178" i="4"/>
  <c r="G178" i="4"/>
  <c r="G177" i="4"/>
  <c r="L176" i="4"/>
  <c r="G176" i="4"/>
  <c r="G173" i="4"/>
  <c r="G174" i="4"/>
  <c r="L172" i="4"/>
  <c r="G150" i="4"/>
  <c r="L149" i="4"/>
  <c r="L148" i="4"/>
  <c r="G148" i="4"/>
  <c r="G149" i="4" s="1"/>
  <c r="L147" i="4"/>
  <c r="G147" i="4"/>
  <c r="L146" i="4"/>
  <c r="G146" i="4"/>
  <c r="L145" i="4"/>
  <c r="G145" i="4"/>
  <c r="G144" i="4"/>
  <c r="L131" i="4"/>
  <c r="G131" i="4"/>
  <c r="G126" i="4"/>
  <c r="L126" i="4"/>
  <c r="L125" i="4"/>
  <c r="G122" i="4"/>
  <c r="G118" i="4"/>
  <c r="G115" i="4"/>
  <c r="G114" i="4"/>
  <c r="G108" i="4"/>
  <c r="G107" i="4"/>
  <c r="G104" i="4"/>
  <c r="L104" i="4"/>
  <c r="L103" i="4"/>
  <c r="L102" i="4"/>
  <c r="L101" i="4"/>
  <c r="L93" i="4"/>
  <c r="G82" i="4"/>
  <c r="L81" i="4"/>
  <c r="G77" i="4"/>
  <c r="G66" i="4"/>
  <c r="L66" i="4"/>
  <c r="L62" i="4"/>
  <c r="G61" i="4"/>
  <c r="G62" i="4" s="1"/>
  <c r="L60" i="4"/>
  <c r="L57" i="4"/>
  <c r="G54" i="4"/>
  <c r="L45" i="4"/>
  <c r="G45" i="4"/>
  <c r="G43" i="4"/>
  <c r="G44" i="4" s="1"/>
  <c r="G41" i="4"/>
  <c r="L40" i="4"/>
  <c r="L39" i="4"/>
  <c r="G39" i="4"/>
  <c r="L38" i="4"/>
  <c r="G38" i="4"/>
  <c r="G37" i="4"/>
  <c r="G36" i="4"/>
  <c r="L35" i="4"/>
  <c r="G35" i="4"/>
  <c r="G34" i="4"/>
  <c r="G32" i="4"/>
  <c r="G33" i="4" s="1"/>
  <c r="G30" i="4"/>
  <c r="G31" i="4" s="1"/>
  <c r="G24" i="4"/>
  <c r="G18" i="4"/>
  <c r="G17" i="4"/>
  <c r="G16" i="4"/>
  <c r="G15" i="4"/>
  <c r="G7" i="4"/>
  <c r="G8" i="4" s="1"/>
  <c r="D203" i="4"/>
  <c r="C203" i="4"/>
  <c r="L21" i="6" l="1"/>
  <c r="G170" i="6"/>
  <c r="L123" i="6"/>
  <c r="L170" i="6"/>
  <c r="G20" i="6"/>
  <c r="G123" i="6"/>
  <c r="L20" i="6"/>
  <c r="L51" i="6"/>
  <c r="G51" i="6"/>
  <c r="L91" i="6"/>
  <c r="L29" i="6"/>
  <c r="G29" i="6"/>
  <c r="L196" i="6"/>
  <c r="G196" i="6"/>
  <c r="L157" i="6"/>
  <c r="G157" i="6"/>
  <c r="G90" i="6"/>
  <c r="L141" i="6"/>
  <c r="G141" i="6"/>
  <c r="L84" i="6"/>
  <c r="G84" i="6"/>
  <c r="L203" i="6"/>
  <c r="L90" i="6"/>
  <c r="L157" i="7"/>
  <c r="G157" i="7"/>
  <c r="G123" i="7"/>
  <c r="L123" i="7"/>
  <c r="L141" i="7"/>
  <c r="G141" i="7"/>
  <c r="L29" i="7"/>
  <c r="G29" i="7"/>
  <c r="L203" i="7"/>
  <c r="G170" i="7"/>
  <c r="L51" i="7"/>
  <c r="G51" i="7"/>
  <c r="L170" i="7"/>
  <c r="G20" i="7"/>
  <c r="L84" i="7"/>
  <c r="G84" i="7"/>
  <c r="L12" i="7"/>
  <c r="G12" i="7"/>
  <c r="L20" i="7"/>
  <c r="L153" i="5"/>
  <c r="L195" i="5"/>
  <c r="L43" i="5"/>
  <c r="L34" i="5"/>
  <c r="L48" i="5"/>
  <c r="L42" i="5"/>
  <c r="L30" i="5"/>
  <c r="L31" i="5" s="1"/>
  <c r="L97" i="5"/>
  <c r="L111" i="5"/>
  <c r="L201" i="5"/>
  <c r="L98" i="5"/>
  <c r="L132" i="5"/>
  <c r="L41" i="5"/>
  <c r="L154" i="5"/>
  <c r="G154" i="5"/>
  <c r="L66" i="5"/>
  <c r="G66" i="5"/>
  <c r="L156" i="5"/>
  <c r="G156" i="5"/>
  <c r="L197" i="5"/>
  <c r="G197" i="5"/>
  <c r="G120" i="5"/>
  <c r="L120" i="5"/>
  <c r="L163" i="5"/>
  <c r="L87" i="5"/>
  <c r="G87" i="5"/>
  <c r="G92" i="5"/>
  <c r="I203" i="5"/>
  <c r="L141" i="5"/>
  <c r="G141" i="5"/>
  <c r="L142" i="5"/>
  <c r="G142" i="5"/>
  <c r="L112" i="5"/>
  <c r="G112" i="5"/>
  <c r="L100" i="5"/>
  <c r="G100" i="5"/>
  <c r="L85" i="5"/>
  <c r="G85" i="5"/>
  <c r="G94" i="5"/>
  <c r="L22" i="5"/>
  <c r="G22" i="5"/>
  <c r="L84" i="5"/>
  <c r="G84" i="5"/>
  <c r="G159" i="5"/>
  <c r="L159" i="5"/>
  <c r="G155" i="5"/>
  <c r="L155" i="5"/>
  <c r="G153" i="5"/>
  <c r="L171" i="5"/>
  <c r="G171" i="5"/>
  <c r="L174" i="5"/>
  <c r="L139" i="5"/>
  <c r="G139" i="5"/>
  <c r="L91" i="5"/>
  <c r="G91" i="5"/>
  <c r="G79" i="5"/>
  <c r="L121" i="5"/>
  <c r="G121" i="5"/>
  <c r="L138" i="5"/>
  <c r="G138" i="5"/>
  <c r="L103" i="5"/>
  <c r="L94" i="5"/>
  <c r="L105" i="5"/>
  <c r="L80" i="5"/>
  <c r="L33" i="5"/>
  <c r="L20" i="5"/>
  <c r="L200" i="5"/>
  <c r="G200" i="5"/>
  <c r="L93" i="5"/>
  <c r="G93" i="5"/>
  <c r="G202" i="5"/>
  <c r="L124" i="5"/>
  <c r="G124" i="5"/>
  <c r="G78" i="5"/>
  <c r="L65" i="5"/>
  <c r="G65" i="5"/>
  <c r="L119" i="5"/>
  <c r="G119" i="5"/>
  <c r="G97" i="5"/>
  <c r="L173" i="5"/>
  <c r="L57" i="5"/>
  <c r="L106" i="5"/>
  <c r="G53" i="5"/>
  <c r="L19" i="5"/>
  <c r="L32" i="5"/>
  <c r="L73" i="5"/>
  <c r="G73" i="5"/>
  <c r="L75" i="5"/>
  <c r="L76" i="5" s="1"/>
  <c r="L28" i="5"/>
  <c r="G28" i="5"/>
  <c r="L96" i="5"/>
  <c r="L27" i="5"/>
  <c r="K203" i="5"/>
  <c r="H203" i="5"/>
  <c r="L7" i="5"/>
  <c r="L8" i="5" s="1"/>
  <c r="G27" i="5"/>
  <c r="L199" i="5"/>
  <c r="G199" i="5"/>
  <c r="L134" i="5"/>
  <c r="G134" i="5"/>
  <c r="L202" i="5"/>
  <c r="G127" i="5"/>
  <c r="L92" i="5"/>
  <c r="L25" i="5"/>
  <c r="G25" i="5"/>
  <c r="L12" i="5"/>
  <c r="G12" i="5"/>
  <c r="L157" i="5"/>
  <c r="G157" i="5"/>
  <c r="L186" i="5"/>
  <c r="G186" i="5"/>
  <c r="L160" i="5"/>
  <c r="G160" i="5"/>
  <c r="L125" i="5"/>
  <c r="G125" i="5"/>
  <c r="L86" i="5"/>
  <c r="G86" i="5"/>
  <c r="L83" i="5"/>
  <c r="G83" i="5"/>
  <c r="L52" i="5"/>
  <c r="L61" i="5"/>
  <c r="J203" i="5"/>
  <c r="L23" i="5"/>
  <c r="G23" i="5"/>
  <c r="L21" i="5"/>
  <c r="G21" i="5"/>
  <c r="G20" i="5"/>
  <c r="L16" i="4"/>
  <c r="L59" i="4"/>
  <c r="L185" i="4"/>
  <c r="L17" i="4"/>
  <c r="L37" i="4"/>
  <c r="L48" i="4"/>
  <c r="L177" i="4"/>
  <c r="L192" i="4"/>
  <c r="L77" i="4"/>
  <c r="L70" i="4"/>
  <c r="L187" i="4"/>
  <c r="L36" i="4"/>
  <c r="L46" i="4"/>
  <c r="L58" i="4"/>
  <c r="L182" i="4"/>
  <c r="G27" i="4"/>
  <c r="L27" i="4"/>
  <c r="L18" i="4"/>
  <c r="L49" i="4"/>
  <c r="L9" i="4"/>
  <c r="L15" i="4"/>
  <c r="G19" i="4"/>
  <c r="L22" i="4"/>
  <c r="E203" i="4"/>
  <c r="L33" i="4"/>
  <c r="G14" i="4"/>
  <c r="G42" i="4"/>
  <c r="G9" i="4"/>
  <c r="G56" i="4"/>
  <c r="L63" i="4"/>
  <c r="G63" i="4"/>
  <c r="G80" i="4"/>
  <c r="G53" i="4"/>
  <c r="G65" i="4"/>
  <c r="L69" i="4"/>
  <c r="G69" i="4"/>
  <c r="L73" i="4"/>
  <c r="G83" i="4"/>
  <c r="G96" i="4"/>
  <c r="L61" i="4"/>
  <c r="G67" i="4"/>
  <c r="G68" i="4" s="1"/>
  <c r="G78" i="4"/>
  <c r="L122" i="4"/>
  <c r="L44" i="4"/>
  <c r="G46" i="4"/>
  <c r="G47" i="4" s="1"/>
  <c r="G50" i="4"/>
  <c r="G73" i="4"/>
  <c r="G81" i="4"/>
  <c r="G97" i="4"/>
  <c r="G55" i="4"/>
  <c r="G70" i="4"/>
  <c r="G71" i="4"/>
  <c r="G93" i="4"/>
  <c r="G48" i="4"/>
  <c r="G49" i="4" s="1"/>
  <c r="G59" i="4"/>
  <c r="G60" i="4" s="1"/>
  <c r="L79" i="4"/>
  <c r="G79" i="4"/>
  <c r="G89" i="4"/>
  <c r="L72" i="4"/>
  <c r="G76" i="4"/>
  <c r="G75" i="4"/>
  <c r="G95" i="4"/>
  <c r="G57" i="4"/>
  <c r="G58" i="4" s="1"/>
  <c r="G195" i="4"/>
  <c r="G72" i="4"/>
  <c r="L88" i="4"/>
  <c r="L97" i="4"/>
  <c r="L68" i="4"/>
  <c r="L78" i="4"/>
  <c r="L80" i="4"/>
  <c r="L89" i="4"/>
  <c r="G103" i="4"/>
  <c r="L111" i="4"/>
  <c r="L114" i="4"/>
  <c r="G117" i="4"/>
  <c r="L136" i="4"/>
  <c r="L144" i="4"/>
  <c r="L158" i="4"/>
  <c r="G158" i="4"/>
  <c r="L161" i="4"/>
  <c r="L162" i="4"/>
  <c r="G101" i="4"/>
  <c r="G102" i="4" s="1"/>
  <c r="L108" i="4"/>
  <c r="L127" i="4"/>
  <c r="L165" i="4"/>
  <c r="L175" i="4"/>
  <c r="G98" i="4"/>
  <c r="G106" i="4"/>
  <c r="L121" i="4"/>
  <c r="G121" i="4"/>
  <c r="G124" i="4"/>
  <c r="L151" i="4"/>
  <c r="L169" i="4"/>
  <c r="L188" i="4"/>
  <c r="G129" i="4"/>
  <c r="L130" i="4"/>
  <c r="G130" i="4"/>
  <c r="G132" i="4"/>
  <c r="G143" i="4"/>
  <c r="L143" i="4"/>
  <c r="G151" i="4"/>
  <c r="L166" i="4"/>
  <c r="L193" i="4"/>
  <c r="G193" i="4"/>
  <c r="G111" i="4"/>
  <c r="G116" i="4"/>
  <c r="G128" i="4"/>
  <c r="G105" i="4"/>
  <c r="G109" i="4"/>
  <c r="G110" i="4" s="1"/>
  <c r="L115" i="4"/>
  <c r="G119" i="4"/>
  <c r="L135" i="4"/>
  <c r="L152" i="4"/>
  <c r="L167" i="4"/>
  <c r="L168" i="4"/>
  <c r="L98" i="4"/>
  <c r="L119" i="4"/>
  <c r="G125" i="4"/>
  <c r="G127" i="4"/>
  <c r="L150" i="4"/>
  <c r="G163" i="4"/>
  <c r="G164" i="4" s="1"/>
  <c r="L198" i="4"/>
  <c r="G136" i="4"/>
  <c r="G137" i="4"/>
  <c r="G165" i="4"/>
  <c r="G166" i="4" s="1"/>
  <c r="G167" i="4"/>
  <c r="G168" i="4" s="1"/>
  <c r="G172" i="4"/>
  <c r="G175" i="4"/>
  <c r="G189" i="4"/>
  <c r="G194" i="4"/>
  <c r="L117" i="4"/>
  <c r="L118" i="4"/>
  <c r="G135" i="4"/>
  <c r="G152" i="4"/>
  <c r="L164" i="4"/>
  <c r="G188" i="4"/>
  <c r="G191" i="4"/>
  <c r="G187" i="4"/>
  <c r="G198" i="4"/>
  <c r="G201" i="4"/>
  <c r="L137" i="4"/>
  <c r="G161" i="4"/>
  <c r="G162" i="4" s="1"/>
  <c r="G169" i="4"/>
  <c r="G185" i="4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5" i="2"/>
  <c r="G166" i="2" s="1"/>
  <c r="G164" i="2"/>
  <c r="G163" i="2"/>
  <c r="G161" i="2"/>
  <c r="G162" i="2" s="1"/>
  <c r="G160" i="2"/>
  <c r="G159" i="2"/>
  <c r="G158" i="2"/>
  <c r="G157" i="2"/>
  <c r="G156" i="2"/>
  <c r="G155" i="2"/>
  <c r="G154" i="2"/>
  <c r="G153" i="2"/>
  <c r="G152" i="2"/>
  <c r="G151" i="2"/>
  <c r="G150" i="2"/>
  <c r="G148" i="2"/>
  <c r="G149" i="2" s="1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09" i="2"/>
  <c r="G110" i="2" s="1"/>
  <c r="G108" i="2"/>
  <c r="G107" i="2"/>
  <c r="G106" i="2"/>
  <c r="G105" i="2"/>
  <c r="G104" i="2"/>
  <c r="G103" i="2"/>
  <c r="G101" i="2"/>
  <c r="G102" i="2" s="1"/>
  <c r="G100" i="2"/>
  <c r="G99" i="2"/>
  <c r="G98" i="2"/>
  <c r="G97" i="2"/>
  <c r="G96" i="2"/>
  <c r="G95" i="2"/>
  <c r="G94" i="2"/>
  <c r="G93" i="2"/>
  <c r="G92" i="2"/>
  <c r="G91" i="2"/>
  <c r="G90" i="2"/>
  <c r="G89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7" i="2"/>
  <c r="G68" i="2" s="1"/>
  <c r="G66" i="2"/>
  <c r="G65" i="2"/>
  <c r="G64" i="2"/>
  <c r="G63" i="2"/>
  <c r="G62" i="2"/>
  <c r="G61" i="2"/>
  <c r="G59" i="2"/>
  <c r="G60" i="2" s="1"/>
  <c r="G57" i="2"/>
  <c r="G58" i="2" s="1"/>
  <c r="G56" i="2"/>
  <c r="G55" i="2"/>
  <c r="G54" i="2"/>
  <c r="G53" i="2"/>
  <c r="G52" i="2"/>
  <c r="G51" i="2"/>
  <c r="G50" i="2"/>
  <c r="G48" i="2"/>
  <c r="G49" i="2" s="1"/>
  <c r="G47" i="2"/>
  <c r="G46" i="2"/>
  <c r="G45" i="2"/>
  <c r="G43" i="2"/>
  <c r="G44" i="2" s="1"/>
  <c r="G42" i="2"/>
  <c r="G41" i="2"/>
  <c r="G39" i="2"/>
  <c r="G38" i="2"/>
  <c r="G37" i="2"/>
  <c r="G36" i="2"/>
  <c r="G35" i="2"/>
  <c r="G34" i="2"/>
  <c r="G33" i="2"/>
  <c r="G32" i="2"/>
  <c r="G30" i="2"/>
  <c r="G31" i="2" s="1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7" i="2"/>
  <c r="G8" i="2" s="1"/>
  <c r="L195" i="3"/>
  <c r="L191" i="3"/>
  <c r="L184" i="3"/>
  <c r="G184" i="3"/>
  <c r="G183" i="3"/>
  <c r="G182" i="3"/>
  <c r="L181" i="3"/>
  <c r="G181" i="3"/>
  <c r="L180" i="3"/>
  <c r="G180" i="3"/>
  <c r="L179" i="3"/>
  <c r="G179" i="3"/>
  <c r="G178" i="3"/>
  <c r="G177" i="3"/>
  <c r="L176" i="3"/>
  <c r="G176" i="3"/>
  <c r="L173" i="3"/>
  <c r="G173" i="3"/>
  <c r="G174" i="3"/>
  <c r="L172" i="3"/>
  <c r="L169" i="3"/>
  <c r="G163" i="3"/>
  <c r="G164" i="3" s="1"/>
  <c r="G150" i="3"/>
  <c r="L150" i="3"/>
  <c r="L149" i="3"/>
  <c r="L148" i="3"/>
  <c r="G148" i="3"/>
  <c r="G149" i="3" s="1"/>
  <c r="L147" i="3"/>
  <c r="G147" i="3"/>
  <c r="L146" i="3"/>
  <c r="G146" i="3"/>
  <c r="L145" i="3"/>
  <c r="G145" i="3"/>
  <c r="G144" i="3"/>
  <c r="L136" i="3"/>
  <c r="L131" i="3"/>
  <c r="G131" i="3"/>
  <c r="L122" i="3"/>
  <c r="G115" i="3"/>
  <c r="G114" i="3"/>
  <c r="G111" i="3"/>
  <c r="G108" i="3"/>
  <c r="L108" i="3"/>
  <c r="G107" i="3"/>
  <c r="G104" i="3"/>
  <c r="G103" i="3"/>
  <c r="G100" i="3"/>
  <c r="L100" i="3"/>
  <c r="G96" i="3"/>
  <c r="L94" i="3"/>
  <c r="L88" i="3"/>
  <c r="L86" i="3"/>
  <c r="G86" i="3"/>
  <c r="G82" i="3"/>
  <c r="G80" i="3"/>
  <c r="L80" i="3"/>
  <c r="G75" i="3"/>
  <c r="L74" i="3"/>
  <c r="G63" i="3"/>
  <c r="G56" i="3"/>
  <c r="L54" i="3"/>
  <c r="G50" i="3"/>
  <c r="G54" i="3"/>
  <c r="L46" i="3"/>
  <c r="L45" i="3"/>
  <c r="G45" i="3"/>
  <c r="G43" i="3"/>
  <c r="G41" i="3"/>
  <c r="L40" i="3"/>
  <c r="L39" i="3"/>
  <c r="G39" i="3"/>
  <c r="L38" i="3"/>
  <c r="G38" i="3"/>
  <c r="G37" i="3"/>
  <c r="G36" i="3"/>
  <c r="G24" i="3"/>
  <c r="G23" i="3"/>
  <c r="G19" i="3"/>
  <c r="G16" i="3"/>
  <c r="L15" i="3"/>
  <c r="L13" i="3"/>
  <c r="L11" i="3"/>
  <c r="G11" i="3"/>
  <c r="E203" i="3"/>
  <c r="D203" i="3"/>
  <c r="C203" i="3"/>
  <c r="L191" i="2"/>
  <c r="L190" i="2"/>
  <c r="L185" i="2"/>
  <c r="L184" i="2"/>
  <c r="L183" i="2"/>
  <c r="L181" i="2"/>
  <c r="L180" i="2"/>
  <c r="L179" i="2"/>
  <c r="L178" i="2"/>
  <c r="L176" i="2"/>
  <c r="L172" i="2"/>
  <c r="L148" i="2"/>
  <c r="L147" i="2"/>
  <c r="L146" i="2"/>
  <c r="L145" i="2"/>
  <c r="L131" i="2"/>
  <c r="L126" i="2"/>
  <c r="L104" i="2"/>
  <c r="L100" i="2"/>
  <c r="L88" i="2"/>
  <c r="L81" i="2"/>
  <c r="L70" i="2"/>
  <c r="L66" i="2"/>
  <c r="L48" i="2"/>
  <c r="L45" i="2"/>
  <c r="L40" i="2"/>
  <c r="L39" i="2"/>
  <c r="L38" i="2"/>
  <c r="L37" i="2"/>
  <c r="F203" i="2"/>
  <c r="L99" i="5" l="1"/>
  <c r="L51" i="5"/>
  <c r="G51" i="5"/>
  <c r="L53" i="5"/>
  <c r="L196" i="5"/>
  <c r="G196" i="5"/>
  <c r="L64" i="5"/>
  <c r="G64" i="5"/>
  <c r="G29" i="5"/>
  <c r="L29" i="5"/>
  <c r="G170" i="5"/>
  <c r="L203" i="5"/>
  <c r="L170" i="5"/>
  <c r="G123" i="5"/>
  <c r="L113" i="5"/>
  <c r="G113" i="5"/>
  <c r="G99" i="5"/>
  <c r="L90" i="5"/>
  <c r="G90" i="5"/>
  <c r="L123" i="5"/>
  <c r="L82" i="4"/>
  <c r="L153" i="4"/>
  <c r="L67" i="4"/>
  <c r="L201" i="4"/>
  <c r="L32" i="4"/>
  <c r="L14" i="4"/>
  <c r="L133" i="4"/>
  <c r="L42" i="4"/>
  <c r="G123" i="4"/>
  <c r="L123" i="4"/>
  <c r="G153" i="4"/>
  <c r="L171" i="4"/>
  <c r="G171" i="4"/>
  <c r="L138" i="4"/>
  <c r="G138" i="4"/>
  <c r="L116" i="4"/>
  <c r="L202" i="4"/>
  <c r="L132" i="4"/>
  <c r="L100" i="4"/>
  <c r="G100" i="4"/>
  <c r="L96" i="4"/>
  <c r="G92" i="4"/>
  <c r="L21" i="4"/>
  <c r="G21" i="4"/>
  <c r="J203" i="4"/>
  <c r="G23" i="4"/>
  <c r="G170" i="4"/>
  <c r="L55" i="4"/>
  <c r="L52" i="4"/>
  <c r="L53" i="4"/>
  <c r="L56" i="4"/>
  <c r="L54" i="4"/>
  <c r="L92" i="4"/>
  <c r="L26" i="4"/>
  <c r="G26" i="4"/>
  <c r="L23" i="4"/>
  <c r="L139" i="4"/>
  <c r="G139" i="4"/>
  <c r="G140" i="4"/>
  <c r="L140" i="4"/>
  <c r="L174" i="4"/>
  <c r="L163" i="4"/>
  <c r="G113" i="4"/>
  <c r="L113" i="4"/>
  <c r="L75" i="4"/>
  <c r="L76" i="4" s="1"/>
  <c r="G133" i="4"/>
  <c r="L30" i="4"/>
  <c r="L31" i="4" s="1"/>
  <c r="H203" i="4"/>
  <c r="L7" i="4"/>
  <c r="L8" i="4" s="1"/>
  <c r="L41" i="4"/>
  <c r="L19" i="4"/>
  <c r="L50" i="4"/>
  <c r="L99" i="4"/>
  <c r="G91" i="4"/>
  <c r="L91" i="4"/>
  <c r="L195" i="4"/>
  <c r="G52" i="4"/>
  <c r="L65" i="4"/>
  <c r="L105" i="4"/>
  <c r="I203" i="4"/>
  <c r="F203" i="4"/>
  <c r="G22" i="4"/>
  <c r="L10" i="4"/>
  <c r="L154" i="4"/>
  <c r="G154" i="4"/>
  <c r="G202" i="4"/>
  <c r="L128" i="4"/>
  <c r="L129" i="4"/>
  <c r="L124" i="4"/>
  <c r="G134" i="4"/>
  <c r="G85" i="4"/>
  <c r="L85" i="4"/>
  <c r="L106" i="4"/>
  <c r="L25" i="4"/>
  <c r="G25" i="4"/>
  <c r="G10" i="4"/>
  <c r="L120" i="4"/>
  <c r="G120" i="4"/>
  <c r="L186" i="4"/>
  <c r="G186" i="4"/>
  <c r="L160" i="4"/>
  <c r="G160" i="4"/>
  <c r="L200" i="4"/>
  <c r="G200" i="4"/>
  <c r="L134" i="4"/>
  <c r="G87" i="4"/>
  <c r="L87" i="4"/>
  <c r="G74" i="4"/>
  <c r="L74" i="4"/>
  <c r="L110" i="4"/>
  <c r="L43" i="4"/>
  <c r="L13" i="4"/>
  <c r="G13" i="4"/>
  <c r="L24" i="4"/>
  <c r="G155" i="4"/>
  <c r="L155" i="4"/>
  <c r="L28" i="4"/>
  <c r="G28" i="4"/>
  <c r="L107" i="4"/>
  <c r="G159" i="4"/>
  <c r="L159" i="4"/>
  <c r="L156" i="4"/>
  <c r="G156" i="4"/>
  <c r="L199" i="4"/>
  <c r="G199" i="4"/>
  <c r="L142" i="4"/>
  <c r="G142" i="4"/>
  <c r="L173" i="4"/>
  <c r="L112" i="4"/>
  <c r="G112" i="4"/>
  <c r="L94" i="4"/>
  <c r="G94" i="4"/>
  <c r="G86" i="4"/>
  <c r="L86" i="4"/>
  <c r="L95" i="4"/>
  <c r="L109" i="4"/>
  <c r="L64" i="4"/>
  <c r="G64" i="4"/>
  <c r="G99" i="4"/>
  <c r="L83" i="4"/>
  <c r="L34" i="4"/>
  <c r="L11" i="4"/>
  <c r="G11" i="4"/>
  <c r="L12" i="3"/>
  <c r="G44" i="3"/>
  <c r="L58" i="3"/>
  <c r="L125" i="3"/>
  <c r="L178" i="3"/>
  <c r="L183" i="3"/>
  <c r="L36" i="3"/>
  <c r="L60" i="3"/>
  <c r="L81" i="3"/>
  <c r="L104" i="3"/>
  <c r="L194" i="3"/>
  <c r="L23" i="3"/>
  <c r="L37" i="3"/>
  <c r="L63" i="3"/>
  <c r="L126" i="3"/>
  <c r="L182" i="3"/>
  <c r="L185" i="3"/>
  <c r="L66" i="3"/>
  <c r="L177" i="3"/>
  <c r="L72" i="3"/>
  <c r="L89" i="3"/>
  <c r="L14" i="3"/>
  <c r="L9" i="3"/>
  <c r="L17" i="3"/>
  <c r="G17" i="3"/>
  <c r="L10" i="3"/>
  <c r="G10" i="3"/>
  <c r="G7" i="3"/>
  <c r="G8" i="3" s="1"/>
  <c r="G14" i="3"/>
  <c r="G35" i="3"/>
  <c r="G15" i="3"/>
  <c r="L19" i="3"/>
  <c r="G42" i="3"/>
  <c r="G9" i="3"/>
  <c r="L21" i="3"/>
  <c r="L35" i="3"/>
  <c r="L44" i="3"/>
  <c r="L33" i="3"/>
  <c r="L22" i="3"/>
  <c r="L24" i="3"/>
  <c r="G12" i="3"/>
  <c r="G13" i="3"/>
  <c r="G22" i="3"/>
  <c r="G26" i="3"/>
  <c r="L26" i="3"/>
  <c r="F203" i="3"/>
  <c r="G203" i="3" s="1"/>
  <c r="G30" i="3"/>
  <c r="G31" i="3" s="1"/>
  <c r="L28" i="3"/>
  <c r="L34" i="3"/>
  <c r="G46" i="3"/>
  <c r="G47" i="3" s="1"/>
  <c r="L57" i="3"/>
  <c r="L59" i="3"/>
  <c r="G92" i="3"/>
  <c r="L92" i="3"/>
  <c r="L115" i="3"/>
  <c r="G48" i="3"/>
  <c r="G49" i="3" s="1"/>
  <c r="L61" i="3"/>
  <c r="L109" i="3"/>
  <c r="L110" i="3"/>
  <c r="G52" i="3"/>
  <c r="L50" i="3"/>
  <c r="G81" i="3"/>
  <c r="G34" i="3"/>
  <c r="L62" i="3"/>
  <c r="L77" i="3"/>
  <c r="G32" i="3"/>
  <c r="G33" i="3" s="1"/>
  <c r="L106" i="3"/>
  <c r="L65" i="3"/>
  <c r="G65" i="3"/>
  <c r="L68" i="3"/>
  <c r="L67" i="3"/>
  <c r="L73" i="3"/>
  <c r="G73" i="3"/>
  <c r="L97" i="3"/>
  <c r="L112" i="3"/>
  <c r="G112" i="3"/>
  <c r="G61" i="3"/>
  <c r="G62" i="3" s="1"/>
  <c r="G74" i="3"/>
  <c r="G76" i="3"/>
  <c r="L82" i="3"/>
  <c r="L91" i="3"/>
  <c r="G94" i="3"/>
  <c r="L96" i="3"/>
  <c r="L98" i="3"/>
  <c r="L102" i="3"/>
  <c r="G116" i="3"/>
  <c r="G122" i="3"/>
  <c r="G128" i="3"/>
  <c r="L161" i="3"/>
  <c r="L162" i="3"/>
  <c r="L193" i="3"/>
  <c r="G193" i="3"/>
  <c r="G98" i="3"/>
  <c r="L105" i="3"/>
  <c r="G119" i="3"/>
  <c r="L128" i="3"/>
  <c r="L192" i="3"/>
  <c r="G192" i="3"/>
  <c r="G55" i="3"/>
  <c r="G59" i="3"/>
  <c r="G60" i="3" s="1"/>
  <c r="G77" i="3"/>
  <c r="G101" i="3"/>
  <c r="G102" i="3" s="1"/>
  <c r="L103" i="3"/>
  <c r="G105" i="3"/>
  <c r="L119" i="3"/>
  <c r="G125" i="3"/>
  <c r="G143" i="3"/>
  <c r="L143" i="3"/>
  <c r="L151" i="3"/>
  <c r="L175" i="3"/>
  <c r="L189" i="3"/>
  <c r="L56" i="3"/>
  <c r="G66" i="3"/>
  <c r="G67" i="3"/>
  <c r="G68" i="3" s="1"/>
  <c r="L70" i="3"/>
  <c r="G72" i="3"/>
  <c r="G89" i="3"/>
  <c r="G97" i="3"/>
  <c r="L114" i="3"/>
  <c r="G117" i="3"/>
  <c r="G118" i="3"/>
  <c r="G129" i="3"/>
  <c r="L165" i="3"/>
  <c r="L167" i="3"/>
  <c r="L55" i="3"/>
  <c r="G57" i="3"/>
  <c r="G58" i="3" s="1"/>
  <c r="L107" i="3"/>
  <c r="G109" i="3"/>
  <c r="G110" i="3" s="1"/>
  <c r="L135" i="3"/>
  <c r="G71" i="3"/>
  <c r="L127" i="3"/>
  <c r="L138" i="3"/>
  <c r="L166" i="3"/>
  <c r="L187" i="3"/>
  <c r="L121" i="3"/>
  <c r="G121" i="3"/>
  <c r="L124" i="3"/>
  <c r="L132" i="3"/>
  <c r="G69" i="3"/>
  <c r="G126" i="3"/>
  <c r="L129" i="3"/>
  <c r="L130" i="3"/>
  <c r="G130" i="3"/>
  <c r="L144" i="3"/>
  <c r="L158" i="3"/>
  <c r="G158" i="3"/>
  <c r="L188" i="3"/>
  <c r="G151" i="3"/>
  <c r="L198" i="3"/>
  <c r="G136" i="3"/>
  <c r="G137" i="3"/>
  <c r="L153" i="3"/>
  <c r="G165" i="3"/>
  <c r="G166" i="3" s="1"/>
  <c r="G167" i="3"/>
  <c r="G168" i="3" s="1"/>
  <c r="G172" i="3"/>
  <c r="L174" i="3"/>
  <c r="G175" i="3"/>
  <c r="G189" i="3"/>
  <c r="G194" i="3"/>
  <c r="G195" i="3"/>
  <c r="L111" i="3"/>
  <c r="L117" i="3"/>
  <c r="L118" i="3"/>
  <c r="G132" i="3"/>
  <c r="G135" i="3"/>
  <c r="G138" i="3"/>
  <c r="G152" i="3"/>
  <c r="L164" i="3"/>
  <c r="G188" i="3"/>
  <c r="G191" i="3"/>
  <c r="G187" i="3"/>
  <c r="G198" i="3"/>
  <c r="G201" i="3"/>
  <c r="L137" i="3"/>
  <c r="G161" i="3"/>
  <c r="G162" i="3" s="1"/>
  <c r="L168" i="3"/>
  <c r="G169" i="3"/>
  <c r="L152" i="3"/>
  <c r="G185" i="3"/>
  <c r="L61" i="2"/>
  <c r="L98" i="2"/>
  <c r="L177" i="2"/>
  <c r="L182" i="2"/>
  <c r="L194" i="2"/>
  <c r="L101" i="2"/>
  <c r="L151" i="2"/>
  <c r="L102" i="2"/>
  <c r="L114" i="2"/>
  <c r="L103" i="2"/>
  <c r="L136" i="2"/>
  <c r="L144" i="2"/>
  <c r="L14" i="2"/>
  <c r="L187" i="2"/>
  <c r="L43" i="2"/>
  <c r="L44" i="2"/>
  <c r="L49" i="2"/>
  <c r="L127" i="2"/>
  <c r="L195" i="2"/>
  <c r="L78" i="2"/>
  <c r="L150" i="2"/>
  <c r="L188" i="2"/>
  <c r="L192" i="2"/>
  <c r="L18" i="2"/>
  <c r="L13" i="2"/>
  <c r="L15" i="2"/>
  <c r="L17" i="2"/>
  <c r="E203" i="2"/>
  <c r="L10" i="2"/>
  <c r="L32" i="2"/>
  <c r="L16" i="2"/>
  <c r="L23" i="2"/>
  <c r="L33" i="2"/>
  <c r="L36" i="2"/>
  <c r="L35" i="2"/>
  <c r="C203" i="2"/>
  <c r="L9" i="2"/>
  <c r="D203" i="2"/>
  <c r="L24" i="2"/>
  <c r="L46" i="2"/>
  <c r="L77" i="2"/>
  <c r="L108" i="2"/>
  <c r="L73" i="2"/>
  <c r="L122" i="2"/>
  <c r="L41" i="2"/>
  <c r="L60" i="2"/>
  <c r="L62" i="2"/>
  <c r="L63" i="2"/>
  <c r="L34" i="2"/>
  <c r="L42" i="2"/>
  <c r="L107" i="2"/>
  <c r="L112" i="2"/>
  <c r="L59" i="2"/>
  <c r="L79" i="2"/>
  <c r="L93" i="2"/>
  <c r="L69" i="2"/>
  <c r="L58" i="2"/>
  <c r="L80" i="2"/>
  <c r="L72" i="2"/>
  <c r="L99" i="2"/>
  <c r="L165" i="2"/>
  <c r="L82" i="2"/>
  <c r="L89" i="2"/>
  <c r="L143" i="2"/>
  <c r="L175" i="2"/>
  <c r="L121" i="2"/>
  <c r="L138" i="2"/>
  <c r="L166" i="2"/>
  <c r="L169" i="2"/>
  <c r="L193" i="2"/>
  <c r="L130" i="2"/>
  <c r="L135" i="2"/>
  <c r="L149" i="2"/>
  <c r="L111" i="2"/>
  <c r="L125" i="2"/>
  <c r="L167" i="2"/>
  <c r="L168" i="2"/>
  <c r="L189" i="2"/>
  <c r="L115" i="2"/>
  <c r="L132" i="2"/>
  <c r="L161" i="2"/>
  <c r="L162" i="2"/>
  <c r="L119" i="2"/>
  <c r="L158" i="2"/>
  <c r="L198" i="2"/>
  <c r="L196" i="2"/>
  <c r="L117" i="2"/>
  <c r="L118" i="2"/>
  <c r="L153" i="2"/>
  <c r="L164" i="2"/>
  <c r="L137" i="2"/>
  <c r="L152" i="2"/>
  <c r="G202" i="1"/>
  <c r="L194" i="1"/>
  <c r="L191" i="1"/>
  <c r="L190" i="1"/>
  <c r="G190" i="1"/>
  <c r="L187" i="1"/>
  <c r="L184" i="1"/>
  <c r="G184" i="1"/>
  <c r="L183" i="1"/>
  <c r="G183" i="1"/>
  <c r="G182" i="1"/>
  <c r="L181" i="1"/>
  <c r="G181" i="1"/>
  <c r="L180" i="1"/>
  <c r="G180" i="1"/>
  <c r="L179" i="1"/>
  <c r="G179" i="1"/>
  <c r="L178" i="1"/>
  <c r="G178" i="1"/>
  <c r="L177" i="1"/>
  <c r="G177" i="1"/>
  <c r="L176" i="1"/>
  <c r="G176" i="1"/>
  <c r="L172" i="1"/>
  <c r="L151" i="1"/>
  <c r="G148" i="1"/>
  <c r="G149" i="1" s="1"/>
  <c r="L147" i="1"/>
  <c r="G147" i="1"/>
  <c r="G146" i="1"/>
  <c r="G145" i="1"/>
  <c r="G144" i="1"/>
  <c r="G136" i="1"/>
  <c r="L131" i="1"/>
  <c r="G131" i="1"/>
  <c r="G115" i="1"/>
  <c r="G114" i="1"/>
  <c r="G108" i="1"/>
  <c r="L107" i="1"/>
  <c r="L104" i="1"/>
  <c r="L100" i="1"/>
  <c r="G97" i="1"/>
  <c r="G96" i="1"/>
  <c r="L95" i="1"/>
  <c r="G89" i="1"/>
  <c r="L87" i="1"/>
  <c r="L85" i="1"/>
  <c r="G72" i="1"/>
  <c r="G67" i="1"/>
  <c r="G68" i="1" s="1"/>
  <c r="L60" i="1"/>
  <c r="G55" i="1"/>
  <c r="G54" i="1"/>
  <c r="G50" i="1"/>
  <c r="G52" i="1"/>
  <c r="L45" i="1"/>
  <c r="G45" i="1"/>
  <c r="G43" i="1"/>
  <c r="L40" i="1"/>
  <c r="L39" i="1"/>
  <c r="G39" i="1"/>
  <c r="L38" i="1"/>
  <c r="G38" i="1"/>
  <c r="G37" i="1"/>
  <c r="L36" i="1"/>
  <c r="G36" i="1"/>
  <c r="G35" i="1"/>
  <c r="G34" i="1"/>
  <c r="G30" i="1"/>
  <c r="G31" i="1" s="1"/>
  <c r="G16" i="1"/>
  <c r="G15" i="1"/>
  <c r="D203" i="1"/>
  <c r="C203" i="1"/>
  <c r="L170" i="4" l="1"/>
  <c r="K203" i="4"/>
  <c r="G203" i="4"/>
  <c r="G29" i="4"/>
  <c r="L29" i="4"/>
  <c r="L84" i="4"/>
  <c r="G84" i="4"/>
  <c r="G90" i="4"/>
  <c r="L90" i="4"/>
  <c r="G197" i="4"/>
  <c r="G141" i="4"/>
  <c r="L51" i="4"/>
  <c r="G51" i="4"/>
  <c r="G196" i="4"/>
  <c r="L197" i="4"/>
  <c r="L141" i="4"/>
  <c r="G12" i="4"/>
  <c r="L20" i="4"/>
  <c r="G20" i="4"/>
  <c r="L157" i="4"/>
  <c r="G157" i="4"/>
  <c r="L12" i="4"/>
  <c r="L201" i="3"/>
  <c r="L42" i="3"/>
  <c r="L202" i="3"/>
  <c r="L69" i="3"/>
  <c r="G113" i="3"/>
  <c r="L113" i="3"/>
  <c r="L199" i="3"/>
  <c r="G199" i="3"/>
  <c r="L93" i="3"/>
  <c r="G93" i="3"/>
  <c r="G91" i="3"/>
  <c r="L87" i="3"/>
  <c r="G87" i="3"/>
  <c r="L64" i="3"/>
  <c r="G64" i="3"/>
  <c r="L52" i="3"/>
  <c r="L16" i="3"/>
  <c r="L30" i="3"/>
  <c r="L31" i="3" s="1"/>
  <c r="H203" i="3"/>
  <c r="L7" i="3"/>
  <c r="L8" i="3" s="1"/>
  <c r="L197" i="3"/>
  <c r="G197" i="3"/>
  <c r="L142" i="3"/>
  <c r="G142" i="3"/>
  <c r="L133" i="3"/>
  <c r="L83" i="3"/>
  <c r="G83" i="3"/>
  <c r="G127" i="3"/>
  <c r="G53" i="3"/>
  <c r="L75" i="3"/>
  <c r="L76" i="3" s="1"/>
  <c r="L43" i="3"/>
  <c r="L25" i="3"/>
  <c r="G25" i="3"/>
  <c r="G20" i="3"/>
  <c r="G190" i="3"/>
  <c r="L190" i="3"/>
  <c r="L186" i="3"/>
  <c r="G186" i="3"/>
  <c r="L160" i="3"/>
  <c r="G160" i="3"/>
  <c r="L139" i="3"/>
  <c r="G139" i="3"/>
  <c r="L53" i="3"/>
  <c r="G106" i="3"/>
  <c r="L79" i="3"/>
  <c r="G79" i="3"/>
  <c r="L78" i="3"/>
  <c r="G78" i="3"/>
  <c r="G70" i="3"/>
  <c r="G133" i="3"/>
  <c r="L18" i="3"/>
  <c r="G18" i="3"/>
  <c r="G159" i="3"/>
  <c r="L159" i="3"/>
  <c r="L156" i="3"/>
  <c r="G156" i="3"/>
  <c r="L163" i="3"/>
  <c r="L116" i="3"/>
  <c r="I203" i="3"/>
  <c r="L41" i="3"/>
  <c r="L85" i="3"/>
  <c r="G85" i="3"/>
  <c r="G155" i="3"/>
  <c r="L155" i="3"/>
  <c r="L154" i="3"/>
  <c r="G154" i="3"/>
  <c r="L49" i="3"/>
  <c r="L48" i="3"/>
  <c r="J203" i="3"/>
  <c r="G140" i="3"/>
  <c r="L140" i="3"/>
  <c r="G153" i="3"/>
  <c r="L171" i="3"/>
  <c r="G171" i="3"/>
  <c r="G202" i="3"/>
  <c r="G124" i="3"/>
  <c r="L95" i="3"/>
  <c r="G95" i="3"/>
  <c r="L99" i="3"/>
  <c r="G99" i="3"/>
  <c r="G27" i="3"/>
  <c r="L27" i="3"/>
  <c r="L32" i="3"/>
  <c r="K203" i="3"/>
  <c r="L120" i="3"/>
  <c r="G120" i="3"/>
  <c r="L200" i="3"/>
  <c r="G200" i="3"/>
  <c r="L134" i="3"/>
  <c r="G134" i="3"/>
  <c r="L101" i="3"/>
  <c r="G28" i="3"/>
  <c r="G21" i="3"/>
  <c r="L197" i="2"/>
  <c r="L134" i="2"/>
  <c r="I203" i="2"/>
  <c r="L57" i="2"/>
  <c r="G203" i="2"/>
  <c r="L90" i="2"/>
  <c r="L199" i="2"/>
  <c r="L159" i="2"/>
  <c r="L86" i="2"/>
  <c r="L202" i="2"/>
  <c r="L163" i="2"/>
  <c r="L12" i="2"/>
  <c r="L20" i="2"/>
  <c r="L87" i="2"/>
  <c r="L105" i="2"/>
  <c r="L106" i="2"/>
  <c r="L92" i="2"/>
  <c r="L28" i="2"/>
  <c r="L19" i="2"/>
  <c r="L142" i="2"/>
  <c r="L160" i="2"/>
  <c r="L139" i="2"/>
  <c r="L124" i="2"/>
  <c r="L85" i="2"/>
  <c r="L65" i="2"/>
  <c r="L156" i="2"/>
  <c r="L116" i="2"/>
  <c r="L113" i="2"/>
  <c r="L94" i="2"/>
  <c r="L97" i="2"/>
  <c r="L96" i="2"/>
  <c r="L68" i="2"/>
  <c r="L64" i="2"/>
  <c r="L155" i="2"/>
  <c r="L140" i="2"/>
  <c r="L154" i="2"/>
  <c r="L91" i="2"/>
  <c r="L133" i="2"/>
  <c r="L67" i="2"/>
  <c r="H203" i="2"/>
  <c r="L7" i="2"/>
  <c r="L8" i="2" s="1"/>
  <c r="L27" i="2"/>
  <c r="L123" i="2"/>
  <c r="L120" i="2"/>
  <c r="L171" i="2"/>
  <c r="L200" i="2"/>
  <c r="L174" i="2"/>
  <c r="L173" i="2"/>
  <c r="L54" i="2"/>
  <c r="L53" i="2"/>
  <c r="L55" i="2"/>
  <c r="L56" i="2"/>
  <c r="L52" i="2"/>
  <c r="K203" i="2"/>
  <c r="L22" i="2"/>
  <c r="L170" i="2"/>
  <c r="L83" i="2"/>
  <c r="L75" i="2"/>
  <c r="L76" i="2" s="1"/>
  <c r="L11" i="2"/>
  <c r="L26" i="2"/>
  <c r="L128" i="2"/>
  <c r="L129" i="2"/>
  <c r="L186" i="2"/>
  <c r="L95" i="2"/>
  <c r="L201" i="2"/>
  <c r="L109" i="2"/>
  <c r="L110" i="2"/>
  <c r="L74" i="2"/>
  <c r="L50" i="2"/>
  <c r="L21" i="2"/>
  <c r="J203" i="2"/>
  <c r="L30" i="2"/>
  <c r="L31" i="2" s="1"/>
  <c r="L35" i="1"/>
  <c r="L144" i="1"/>
  <c r="L148" i="1"/>
  <c r="L189" i="1"/>
  <c r="L108" i="1"/>
  <c r="L117" i="1"/>
  <c r="L49" i="1"/>
  <c r="L97" i="1"/>
  <c r="L37" i="1"/>
  <c r="L59" i="1"/>
  <c r="L91" i="1"/>
  <c r="L146" i="1"/>
  <c r="L17" i="1"/>
  <c r="L61" i="1"/>
  <c r="L115" i="1"/>
  <c r="L126" i="1"/>
  <c r="L174" i="1"/>
  <c r="L150" i="1"/>
  <c r="L182" i="1"/>
  <c r="L185" i="1"/>
  <c r="G44" i="1"/>
  <c r="L62" i="1"/>
  <c r="L145" i="1"/>
  <c r="L16" i="1"/>
  <c r="G22" i="1"/>
  <c r="G14" i="1"/>
  <c r="G10" i="1"/>
  <c r="L22" i="1"/>
  <c r="G26" i="1"/>
  <c r="G32" i="1"/>
  <c r="G33" i="1" s="1"/>
  <c r="L15" i="1"/>
  <c r="G24" i="1"/>
  <c r="L9" i="1"/>
  <c r="G19" i="1"/>
  <c r="L26" i="1"/>
  <c r="G41" i="1"/>
  <c r="E203" i="1"/>
  <c r="L28" i="1"/>
  <c r="G28" i="1"/>
  <c r="L46" i="1"/>
  <c r="G42" i="1"/>
  <c r="L42" i="1"/>
  <c r="L48" i="1"/>
  <c r="G17" i="1"/>
  <c r="G7" i="1"/>
  <c r="G8" i="1" s="1"/>
  <c r="G9" i="1"/>
  <c r="L34" i="1"/>
  <c r="L44" i="1"/>
  <c r="G46" i="1"/>
  <c r="G47" i="1" s="1"/>
  <c r="L66" i="1"/>
  <c r="G66" i="1"/>
  <c r="L79" i="1"/>
  <c r="G79" i="1"/>
  <c r="G48" i="1"/>
  <c r="G49" i="1" s="1"/>
  <c r="L57" i="1"/>
  <c r="L69" i="1"/>
  <c r="L73" i="1"/>
  <c r="G73" i="1"/>
  <c r="L58" i="1"/>
  <c r="G59" i="1"/>
  <c r="G60" i="1" s="1"/>
  <c r="L83" i="1"/>
  <c r="L89" i="1"/>
  <c r="G93" i="1"/>
  <c r="L93" i="1"/>
  <c r="G70" i="1"/>
  <c r="G71" i="1"/>
  <c r="L75" i="1"/>
  <c r="L76" i="1" s="1"/>
  <c r="G125" i="1"/>
  <c r="L30" i="1"/>
  <c r="L31" i="1" s="1"/>
  <c r="L70" i="1"/>
  <c r="L80" i="1"/>
  <c r="G81" i="1"/>
  <c r="L109" i="1"/>
  <c r="L121" i="1"/>
  <c r="G121" i="1"/>
  <c r="G132" i="1"/>
  <c r="G135" i="1"/>
  <c r="L160" i="1"/>
  <c r="G160" i="1"/>
  <c r="L175" i="1"/>
  <c r="G80" i="1"/>
  <c r="G82" i="1"/>
  <c r="L88" i="1"/>
  <c r="G95" i="1"/>
  <c r="G107" i="1"/>
  <c r="G126" i="1"/>
  <c r="L129" i="1"/>
  <c r="L130" i="1"/>
  <c r="G130" i="1"/>
  <c r="L165" i="1"/>
  <c r="L188" i="1"/>
  <c r="G56" i="1"/>
  <c r="G61" i="1"/>
  <c r="G62" i="1" s="1"/>
  <c r="G76" i="1"/>
  <c r="L77" i="1"/>
  <c r="L92" i="1"/>
  <c r="G103" i="1"/>
  <c r="G104" i="1"/>
  <c r="G116" i="1"/>
  <c r="L125" i="1"/>
  <c r="G128" i="1"/>
  <c r="G193" i="1"/>
  <c r="L193" i="1"/>
  <c r="G195" i="1"/>
  <c r="G63" i="1"/>
  <c r="L72" i="1"/>
  <c r="L116" i="1"/>
  <c r="G119" i="1"/>
  <c r="G69" i="1"/>
  <c r="G75" i="1"/>
  <c r="L81" i="1"/>
  <c r="L96" i="1"/>
  <c r="L98" i="1"/>
  <c r="G100" i="1"/>
  <c r="L114" i="1"/>
  <c r="L119" i="1"/>
  <c r="G98" i="1"/>
  <c r="G118" i="1"/>
  <c r="G137" i="1"/>
  <c r="L163" i="1"/>
  <c r="G57" i="1"/>
  <c r="G58" i="1" s="1"/>
  <c r="G85" i="1"/>
  <c r="G87" i="1"/>
  <c r="G91" i="1"/>
  <c r="G101" i="1"/>
  <c r="G102" i="1" s="1"/>
  <c r="L103" i="1"/>
  <c r="G105" i="1"/>
  <c r="G111" i="1"/>
  <c r="G129" i="1"/>
  <c r="L149" i="1"/>
  <c r="L164" i="1"/>
  <c r="L63" i="1"/>
  <c r="G77" i="1"/>
  <c r="L78" i="1"/>
  <c r="G109" i="1"/>
  <c r="G110" i="1" s="1"/>
  <c r="L110" i="1"/>
  <c r="L127" i="1"/>
  <c r="G161" i="1"/>
  <c r="G162" i="1" s="1"/>
  <c r="G169" i="1"/>
  <c r="L173" i="1"/>
  <c r="G185" i="1"/>
  <c r="G117" i="1"/>
  <c r="L136" i="1"/>
  <c r="L152" i="1"/>
  <c r="L169" i="1"/>
  <c r="G151" i="1"/>
  <c r="G163" i="1"/>
  <c r="G164" i="1" s="1"/>
  <c r="G173" i="1"/>
  <c r="G174" i="1"/>
  <c r="G150" i="1"/>
  <c r="G189" i="1"/>
  <c r="G194" i="1"/>
  <c r="G165" i="1"/>
  <c r="G166" i="1" s="1"/>
  <c r="G167" i="1"/>
  <c r="G168" i="1" s="1"/>
  <c r="G172" i="1"/>
  <c r="G175" i="1"/>
  <c r="G188" i="1"/>
  <c r="G191" i="1"/>
  <c r="L111" i="1"/>
  <c r="L118" i="1"/>
  <c r="G152" i="1"/>
  <c r="G187" i="1"/>
  <c r="G198" i="1"/>
  <c r="G201" i="1"/>
  <c r="L203" i="4" l="1"/>
  <c r="L196" i="4"/>
  <c r="L157" i="3"/>
  <c r="L170" i="3"/>
  <c r="L141" i="3"/>
  <c r="G141" i="3"/>
  <c r="G123" i="3"/>
  <c r="L123" i="3"/>
  <c r="L196" i="3"/>
  <c r="G196" i="3"/>
  <c r="G90" i="3"/>
  <c r="L20" i="3"/>
  <c r="L90" i="3"/>
  <c r="L203" i="3"/>
  <c r="G157" i="3"/>
  <c r="L51" i="3"/>
  <c r="G51" i="3"/>
  <c r="G29" i="3"/>
  <c r="G170" i="3"/>
  <c r="L84" i="3"/>
  <c r="G84" i="3"/>
  <c r="L29" i="3"/>
  <c r="L84" i="2"/>
  <c r="L203" i="2"/>
  <c r="L51" i="2"/>
  <c r="L157" i="2"/>
  <c r="L25" i="2"/>
  <c r="L141" i="2"/>
  <c r="L29" i="2"/>
  <c r="L41" i="1"/>
  <c r="L202" i="1"/>
  <c r="L198" i="1"/>
  <c r="L137" i="1"/>
  <c r="L124" i="1"/>
  <c r="G141" i="1"/>
  <c r="L143" i="1"/>
  <c r="G143" i="1"/>
  <c r="L171" i="1"/>
  <c r="G171" i="1"/>
  <c r="L154" i="1"/>
  <c r="G154" i="1"/>
  <c r="L168" i="1"/>
  <c r="L74" i="1"/>
  <c r="G74" i="1"/>
  <c r="G127" i="1"/>
  <c r="L94" i="1"/>
  <c r="G94" i="1"/>
  <c r="L19" i="1"/>
  <c r="J203" i="1"/>
  <c r="L23" i="1"/>
  <c r="L156" i="1"/>
  <c r="G156" i="1"/>
  <c r="G153" i="1"/>
  <c r="L153" i="1"/>
  <c r="L122" i="1"/>
  <c r="G122" i="1"/>
  <c r="L167" i="1"/>
  <c r="L13" i="1"/>
  <c r="G13" i="1"/>
  <c r="L200" i="1"/>
  <c r="G200" i="1"/>
  <c r="L142" i="1"/>
  <c r="G142" i="1"/>
  <c r="L120" i="1"/>
  <c r="G120" i="1"/>
  <c r="L90" i="1"/>
  <c r="G53" i="1"/>
  <c r="L82" i="1"/>
  <c r="G78" i="1"/>
  <c r="L135" i="1"/>
  <c r="L139" i="1"/>
  <c r="G139" i="1"/>
  <c r="L54" i="1"/>
  <c r="L53" i="1"/>
  <c r="L52" i="1"/>
  <c r="L56" i="1"/>
  <c r="L55" i="1"/>
  <c r="K203" i="1"/>
  <c r="L32" i="1"/>
  <c r="L33" i="1"/>
  <c r="L24" i="1"/>
  <c r="L161" i="1"/>
  <c r="L162" i="1"/>
  <c r="L138" i="1"/>
  <c r="G138" i="1"/>
  <c r="L112" i="1"/>
  <c r="G112" i="1"/>
  <c r="L166" i="1"/>
  <c r="L134" i="1"/>
  <c r="G134" i="1"/>
  <c r="G106" i="1"/>
  <c r="G99" i="1"/>
  <c r="L99" i="1"/>
  <c r="L105" i="1"/>
  <c r="L106" i="1"/>
  <c r="L67" i="1"/>
  <c r="L68" i="1"/>
  <c r="L132" i="1"/>
  <c r="G83" i="1"/>
  <c r="I203" i="1"/>
  <c r="G18" i="1"/>
  <c r="L18" i="1"/>
  <c r="G25" i="1"/>
  <c r="L25" i="1"/>
  <c r="F203" i="1"/>
  <c r="G203" i="1" s="1"/>
  <c r="L65" i="1"/>
  <c r="L101" i="1"/>
  <c r="L102" i="1"/>
  <c r="L158" i="1"/>
  <c r="G158" i="1"/>
  <c r="L140" i="1"/>
  <c r="G140" i="1"/>
  <c r="L192" i="1"/>
  <c r="G192" i="1"/>
  <c r="L159" i="1"/>
  <c r="G159" i="1"/>
  <c r="G133" i="1"/>
  <c r="L133" i="1"/>
  <c r="L201" i="1"/>
  <c r="L197" i="1"/>
  <c r="G197" i="1"/>
  <c r="G65" i="1"/>
  <c r="L86" i="1"/>
  <c r="G86" i="1"/>
  <c r="G124" i="1"/>
  <c r="L128" i="1"/>
  <c r="L43" i="1"/>
  <c r="H203" i="1"/>
  <c r="L7" i="1"/>
  <c r="L8" i="1" s="1"/>
  <c r="L11" i="1"/>
  <c r="G11" i="1"/>
  <c r="G199" i="1"/>
  <c r="L199" i="1"/>
  <c r="L186" i="1"/>
  <c r="G186" i="1"/>
  <c r="L155" i="1"/>
  <c r="G155" i="1"/>
  <c r="G92" i="1"/>
  <c r="L29" i="1"/>
  <c r="L50" i="1"/>
  <c r="L27" i="1"/>
  <c r="G27" i="1"/>
  <c r="L21" i="1"/>
  <c r="G21" i="1"/>
  <c r="L10" i="1"/>
  <c r="G23" i="1"/>
  <c r="L14" i="1"/>
  <c r="L64" i="1" l="1"/>
  <c r="G64" i="1"/>
  <c r="L195" i="1"/>
  <c r="G113" i="1"/>
  <c r="L113" i="1"/>
  <c r="L20" i="1"/>
  <c r="G20" i="1"/>
  <c r="L170" i="1"/>
  <c r="G170" i="1"/>
  <c r="L157" i="1"/>
  <c r="G157" i="1"/>
  <c r="G51" i="1"/>
  <c r="L51" i="1"/>
  <c r="G84" i="1"/>
  <c r="G123" i="1"/>
  <c r="L123" i="1"/>
  <c r="L12" i="1"/>
  <c r="L84" i="1"/>
  <c r="G29" i="1"/>
  <c r="G90" i="1"/>
  <c r="G12" i="1"/>
  <c r="L141" i="1"/>
  <c r="L203" i="1"/>
  <c r="L196" i="1" l="1"/>
  <c r="G196" i="1"/>
</calcChain>
</file>

<file path=xl/sharedStrings.xml><?xml version="1.0" encoding="utf-8"?>
<sst xmlns="http://schemas.openxmlformats.org/spreadsheetml/2006/main" count="3573" uniqueCount="268">
  <si>
    <t xml:space="preserve">Объем фактического полезного отпуска электроэнергии и мощности по тарифным группам в разрезе </t>
  </si>
  <si>
    <t>тарифная группа: прочие потребители*</t>
  </si>
  <si>
    <t>№ п/п</t>
  </si>
  <si>
    <t>Регион</t>
  </si>
  <si>
    <t>электроэнергия, кВтч</t>
  </si>
  <si>
    <t xml:space="preserve"> мощность, кВт</t>
  </si>
  <si>
    <t>ВН</t>
  </si>
  <si>
    <t>СН1</t>
  </si>
  <si>
    <t>СН2</t>
  </si>
  <si>
    <t>НН</t>
  </si>
  <si>
    <t>ВСЕГО</t>
  </si>
  <si>
    <t>Астраханская область</t>
  </si>
  <si>
    <t>Алтайский край</t>
  </si>
  <si>
    <t>ПАО "МРСК Юга" - Астраханьэнерго</t>
  </si>
  <si>
    <t>Белгородская область</t>
  </si>
  <si>
    <t>Брянская область</t>
  </si>
  <si>
    <t>ООО "Барнаульская сетевая компания"</t>
  </si>
  <si>
    <t>Волгоградская область</t>
  </si>
  <si>
    <t>СК Алтайкрайэнерго</t>
  </si>
  <si>
    <t>Вологодская область</t>
  </si>
  <si>
    <t>ПАО "МРСК Сибири" - Алтайэнерго</t>
  </si>
  <si>
    <t>Воронежская область</t>
  </si>
  <si>
    <t>ООО "Заринская сетевая компания"</t>
  </si>
  <si>
    <t>Владимирская область</t>
  </si>
  <si>
    <t>Ивановская область</t>
  </si>
  <si>
    <t>ПАО "МРСК Центра" - Белгородэнерго</t>
  </si>
  <si>
    <t>Кировская область</t>
  </si>
  <si>
    <t>Краснодарский край и Республика Адыгея</t>
  </si>
  <si>
    <t>ПАО "МРСК Центра" - Брянскэнерго</t>
  </si>
  <si>
    <t>Красноярский край</t>
  </si>
  <si>
    <t>АО "Брянскоблэлектро"</t>
  </si>
  <si>
    <t>Калужская область</t>
  </si>
  <si>
    <t>Кемеровская область</t>
  </si>
  <si>
    <t>ПАО "МРСК Юга" - Волгоградэнерго</t>
  </si>
  <si>
    <t>Костромская область</t>
  </si>
  <si>
    <t>АО "Волгоградоблэлектро"</t>
  </si>
  <si>
    <t>Курганская область</t>
  </si>
  <si>
    <t>МУПП "ВМЭС"</t>
  </si>
  <si>
    <t>Курская область</t>
  </si>
  <si>
    <t>МКП "ВМЭС"</t>
  </si>
  <si>
    <t>Ленинградская область</t>
  </si>
  <si>
    <t>Липецкая область</t>
  </si>
  <si>
    <t>ПАО "МРСК Северо-Запада" - Вологдаэнерго</t>
  </si>
  <si>
    <t>Московская область</t>
  </si>
  <si>
    <t>ГП ВО "Областные электротеплосети"</t>
  </si>
  <si>
    <t>Мурманская область</t>
  </si>
  <si>
    <t>ГП "Череповецкая ЭТС"</t>
  </si>
  <si>
    <t>Нижегородская область</t>
  </si>
  <si>
    <t>ГП "Тотемская  ЭТС"</t>
  </si>
  <si>
    <t>Новгородская область</t>
  </si>
  <si>
    <t>МУП "Электросеть"</t>
  </si>
  <si>
    <t>Новосибирская область</t>
  </si>
  <si>
    <t>Омская область</t>
  </si>
  <si>
    <t>ПАО "МРСК Центра" - Воронежэнерго</t>
  </si>
  <si>
    <t>Оренбургская область</t>
  </si>
  <si>
    <t>Орловская область</t>
  </si>
  <si>
    <t>ОАО "МРСК Центра и Приволжья" - Владимирэнерго</t>
  </si>
  <si>
    <t>Пензенская область</t>
  </si>
  <si>
    <t>Пермский край</t>
  </si>
  <si>
    <t>ПАО "МРСК Центра и Приволжья" - Ивэнерго</t>
  </si>
  <si>
    <t>Псковская область</t>
  </si>
  <si>
    <t>АО "Ивгорэлектросеть"</t>
  </si>
  <si>
    <t>Республика Башкортостан</t>
  </si>
  <si>
    <t>ООО "БизнесПроект"</t>
  </si>
  <si>
    <t>Республика Кабардино-Балкарская</t>
  </si>
  <si>
    <t>АО "Объединенные электрические сети"</t>
  </si>
  <si>
    <t>Республика Калмыкия</t>
  </si>
  <si>
    <t>АО "Партнер"</t>
  </si>
  <si>
    <t>Республика Карачаево-Черкесская</t>
  </si>
  <si>
    <t>ОАО "Оборонэнерго"</t>
  </si>
  <si>
    <t>Республика Карелия</t>
  </si>
  <si>
    <t>Республика Марий Эл</t>
  </si>
  <si>
    <t>ОАО "МРСК Центра и Приволжья" - Кировэнерго</t>
  </si>
  <si>
    <t>Республика Мордовия</t>
  </si>
  <si>
    <t>Республика Северная Осетия-Алания</t>
  </si>
  <si>
    <t>АО "Кубаньэнерго"</t>
  </si>
  <si>
    <t>Республика Татарстан</t>
  </si>
  <si>
    <t>ПАО "ФСК ЕЭС"</t>
  </si>
  <si>
    <t>Ростовская область</t>
  </si>
  <si>
    <t>Рязанская область</t>
  </si>
  <si>
    <t>ООО "Региональная сетевая компания"</t>
  </si>
  <si>
    <t>Самарская область</t>
  </si>
  <si>
    <t>Саратовская область</t>
  </si>
  <si>
    <t>ПАО "МРСК Центра и Приволжья" - Калугаэнерго</t>
  </si>
  <si>
    <t>Свердловская область</t>
  </si>
  <si>
    <t>Смоленская область</t>
  </si>
  <si>
    <t>ПАО "МСРК Сибири" - Кузбассэнерго</t>
  </si>
  <si>
    <t>Ставропольский край</t>
  </si>
  <si>
    <t>ООО "Кузбасская энергосетевая компания"</t>
  </si>
  <si>
    <t>Тамбовская область</t>
  </si>
  <si>
    <t>АО "СКЭК"</t>
  </si>
  <si>
    <t>Тверская область</t>
  </si>
  <si>
    <t>ТСО Сибирь</t>
  </si>
  <si>
    <t>Томская область</t>
  </si>
  <si>
    <t>АО "Электросеть"</t>
  </si>
  <si>
    <t>Тульская область</t>
  </si>
  <si>
    <t>ООО "Электросетьсервис"</t>
  </si>
  <si>
    <t>Тюменская область</t>
  </si>
  <si>
    <t>Удмуртская Республика</t>
  </si>
  <si>
    <t>ПАО "МРСК Центра" - Костромаэнерго</t>
  </si>
  <si>
    <t>Ульяновская область</t>
  </si>
  <si>
    <t>Ханты-Мансийский автономный окгуг</t>
  </si>
  <si>
    <t>АО "ЭнергоКурган"</t>
  </si>
  <si>
    <t>Челябинская область</t>
  </si>
  <si>
    <t>Чувашская Республика</t>
  </si>
  <si>
    <t>ПАО "МРСК Центра" - Курскэнерго</t>
  </si>
  <si>
    <t>Ярославская область</t>
  </si>
  <si>
    <t>Общий итог</t>
  </si>
  <si>
    <t>ПАО "Ленэнерго"</t>
  </si>
  <si>
    <t>АО "ЛОЭСК"</t>
  </si>
  <si>
    <t>ООО "ЮПЭК"</t>
  </si>
  <si>
    <t>ПАО "МРСК Центра" - Липецкэнерго</t>
  </si>
  <si>
    <t>АО "МОЭСК"</t>
  </si>
  <si>
    <t>АО "ОЭК"</t>
  </si>
  <si>
    <t>ПАО "МРСК Северо-Запада" - Колэнерго</t>
  </si>
  <si>
    <t>ПАО "МРСК Центра и Приволжья" - Нижновэнерго</t>
  </si>
  <si>
    <t>ПАО "МРСК Северо-Запада" - Новгородэнерго</t>
  </si>
  <si>
    <t>АО "Новгородоблэлектро"</t>
  </si>
  <si>
    <t>АО "Региональные электрические сети"</t>
  </si>
  <si>
    <t>ПАО "МРСК Сибири" - Омскэнерго</t>
  </si>
  <si>
    <t>АО "Омскэлектро"</t>
  </si>
  <si>
    <t>АО "Электротехнический комплекс"</t>
  </si>
  <si>
    <t>ООО "ТрансЭнерго"</t>
  </si>
  <si>
    <t>ИП Кацман</t>
  </si>
  <si>
    <t>ЗСК-1</t>
  </si>
  <si>
    <t>ПАО "МРСК" - Оренбургэнерго</t>
  </si>
  <si>
    <t>ГУП "Оренбургкоммунэлектросеть"</t>
  </si>
  <si>
    <t>ООО "УКХ"</t>
  </si>
  <si>
    <t>ООО "Энергетик"</t>
  </si>
  <si>
    <t>МУП "ЖКХ"</t>
  </si>
  <si>
    <t>ЮУ СП "Трансэнерго" - филиал ПАО "РЖД"</t>
  </si>
  <si>
    <t>ПАО "МРСК Центра" - Орелэнерго</t>
  </si>
  <si>
    <t>ПАО "МРСК Волги" - Пензаэнерго</t>
  </si>
  <si>
    <t>ПАО "МРСК Урала" - Пермэнерго</t>
  </si>
  <si>
    <t>ПАО "МРСК Северо-Запада" - Псковэнерго</t>
  </si>
  <si>
    <t>ООО "Башкирские распределительные эл. сети"</t>
  </si>
  <si>
    <t xml:space="preserve">ПАО "МРСК Северного Кавказа" - Кабардино-Балкарский филиал </t>
  </si>
  <si>
    <t>ПАО "МРСК Юга" - Калмэнерго</t>
  </si>
  <si>
    <t>ПАО "МРСК Северного-Кавказа" - Карачаево-Черкесский филиал</t>
  </si>
  <si>
    <t>ОАО "Распределительная сетевая компания"</t>
  </si>
  <si>
    <t>ПАО "МРСК Северо-Запада" - Карелэнерго</t>
  </si>
  <si>
    <t>ПАО "МРСК Центра и Приволжья" - Мариэнерго</t>
  </si>
  <si>
    <t>ПАО "МРСК Волги" - Мордовэнерго</t>
  </si>
  <si>
    <t>ОАО "Мордовская электротеплосетевая компания"</t>
  </si>
  <si>
    <t>ОАО "РЖД"</t>
  </si>
  <si>
    <t>ООО "Электропеплосеть"</t>
  </si>
  <si>
    <t>МП Саранск "Горсвет"</t>
  </si>
  <si>
    <t>ООО "Системы жизнеобеспечения РМ"</t>
  </si>
  <si>
    <t>ТФ "Ватт"</t>
  </si>
  <si>
    <t>ПАО "МРСК Северного Кавказа" - Северо-Осетинский филиал</t>
  </si>
  <si>
    <t>АО "Сетевая компания"</t>
  </si>
  <si>
    <t>ПАО "МРСК Юга" - Ростовэнерго</t>
  </si>
  <si>
    <t>АО "Донэнерго"</t>
  </si>
  <si>
    <t>ПАО "МРСК Центра и Приволжья" - Рязаньэнерго</t>
  </si>
  <si>
    <t>ПАО "МРСК Волги" - Самарские распределительные сети</t>
  </si>
  <si>
    <t>АО "Самарская Сетевая компания"</t>
  </si>
  <si>
    <t>АО "Энергетика и Связь Строительства"</t>
  </si>
  <si>
    <t>АО "ОРЭС-Тольятти"</t>
  </si>
  <si>
    <t>ООО "Энерго"</t>
  </si>
  <si>
    <t>ООО "Энергохолдинг"</t>
  </si>
  <si>
    <t>ОАО "МРСК Волги" - Саратовские распределительные сети</t>
  </si>
  <si>
    <t>АО "Саратовское предприятие городских электрических сетей"</t>
  </si>
  <si>
    <t>ЗАО "НЭСК"</t>
  </si>
  <si>
    <t>ПАО "МРСК Урала"-Свердловэнерго</t>
  </si>
  <si>
    <t>ОАО "МРСК Центра" - Смоленскэнерго</t>
  </si>
  <si>
    <t>ПАО "МРСК Северного Кавказа" - Ставропольэнерго</t>
  </si>
  <si>
    <t xml:space="preserve">ООО "КЭУК" - филиал "Железноводские электрические сети" </t>
  </si>
  <si>
    <t>АО "Георгиевские ГЭС"</t>
  </si>
  <si>
    <t>ГУП "Ставрополькоммунэлектро"</t>
  </si>
  <si>
    <t>АО "Горэлектросеть"</t>
  </si>
  <si>
    <t>АО "Ессентукские сети"</t>
  </si>
  <si>
    <t>МУП Буденовска "Электросетевая компания"</t>
  </si>
  <si>
    <t>АО "НЭСК"</t>
  </si>
  <si>
    <t>ПАО "МРСК Центра" -  Тамбовэнерго</t>
  </si>
  <si>
    <t>ПАО "МРСК Центра" - Тверьэнерго</t>
  </si>
  <si>
    <t>ОАО "Томская распределительная  компания"</t>
  </si>
  <si>
    <t>ПАО "МРСК Центра и Приволжья" -  Тулэнерго</t>
  </si>
  <si>
    <t>ОАО "СУЭНКО"</t>
  </si>
  <si>
    <t>ОАО "Тюменьэнерго"</t>
  </si>
  <si>
    <t>ООО "Альтера"</t>
  </si>
  <si>
    <t>ПАО "МРСК Центра и Приволжья" - Удмуртэнерго</t>
  </si>
  <si>
    <t>ПАО "МРСК Волги" - Ульяновские РС</t>
  </si>
  <si>
    <t>ОАО "УСК"</t>
  </si>
  <si>
    <t>ООО"Сети Барыш"</t>
  </si>
  <si>
    <t>ООО "ОЭС"</t>
  </si>
  <si>
    <t>ООО "ИРЭС"</t>
  </si>
  <si>
    <t>ООО "Энергопром ГРУПП"</t>
  </si>
  <si>
    <t>АО "ГНЦ НИИАР"</t>
  </si>
  <si>
    <t>МУП "УльГЭС"</t>
  </si>
  <si>
    <t>ООО "ЭнергоХолдинг"</t>
  </si>
  <si>
    <t>ОАО "СГЭС"</t>
  </si>
  <si>
    <t>АО "Городские электрические сети" (г.Нижневартовск)</t>
  </si>
  <si>
    <t>ОАО "ЮРЭСК"</t>
  </si>
  <si>
    <t>МУП "Сургутские районные электрические сети"</t>
  </si>
  <si>
    <t>АО "Распределительная сетевая компания Ямала"</t>
  </si>
  <si>
    <t>АО "Распределительная сетевая компания Ямала"                     (г. Муравленко)</t>
  </si>
  <si>
    <t>ОАО "ЮТЭК-РС"</t>
  </si>
  <si>
    <t>ООО "МегионЭнергоНефть"</t>
  </si>
  <si>
    <t>АО "Энерго-Газ-Ноябрьск"</t>
  </si>
  <si>
    <t>ПАО "МРСК Урала" - Челябэнерго</t>
  </si>
  <si>
    <t>ООО "АЭС Инвест"</t>
  </si>
  <si>
    <t>ПАО "МРСК Волги" -  Чувашэнерго</t>
  </si>
  <si>
    <t>МУП "КС Новочебоксарска"</t>
  </si>
  <si>
    <t>ПАО "МРСК Центра" - Ярэнерго</t>
  </si>
  <si>
    <t>** данная информация является актуальной на момент опубликования</t>
  </si>
  <si>
    <t xml:space="preserve">территориальных сетевых организаций по уровням напряжения для потребителей ООО "МагнитЭнерго" в январе  2021г. </t>
  </si>
  <si>
    <t>0</t>
  </si>
  <si>
    <t>Республика Хакассия</t>
  </si>
  <si>
    <t>ПАО "Россети Сибири" - Хакасэнерго</t>
  </si>
  <si>
    <t xml:space="preserve">территориальных сетевых организаций по уровням напряжения для потребителей ООО "МагнитЭнерго" в феврале  2021г. </t>
  </si>
  <si>
    <t>ООО "ИЭС"</t>
  </si>
  <si>
    <t xml:space="preserve">территориальных сетевых организаций по уровням напряжения для потребителей ООО "МагнитЭнерго" в марте  2021г. </t>
  </si>
  <si>
    <t xml:space="preserve">территориальных сетевых организаций по уровням напряжения для потребителей ООО "МагнитЭнерго" в апреле  2021г. </t>
  </si>
  <si>
    <t xml:space="preserve">территориальных сетевых организаций по уровням напряжения для потребителей ООО "МагнитЭнерго" в мае  2021г. </t>
  </si>
  <si>
    <t xml:space="preserve">территориальных сетевых организаций по уровням напряжения для потребителей ООО "МагнитЭнерго" в июле  2021г. </t>
  </si>
  <si>
    <t xml:space="preserve">территориальных сетевых организаций по уровням напряжения для потребителей ООО "МагнитЭнерго" в июне  2021г. </t>
  </si>
  <si>
    <t xml:space="preserve">территориальных сетевых организаций по уровням напряжения для потребителей ООО "МагнитЭнерго" в августе  2021г. </t>
  </si>
  <si>
    <t>ПАО "Россети Центр и Приволжье"-" Кировэнерго"</t>
  </si>
  <si>
    <t>ПАО «Россети Волга»- Саратовские распределительные сети</t>
  </si>
  <si>
    <t>ПАО «Россети Волга» Ульяновские РС</t>
  </si>
  <si>
    <t xml:space="preserve">территориальных сетевых организаций по уровням напряжения для потребителей ООО "МагнитЭнерго" в сентябре  2021г. </t>
  </si>
  <si>
    <t xml:space="preserve">территориальных сетевых организаций по уровням напряжения для потребителей ООО "МагнитЭнерго" в октябре  2021г. </t>
  </si>
  <si>
    <t>Республика Ингушетия</t>
  </si>
  <si>
    <t>ПАО "МРСК Северного-Кавказа" - Ингушэнерго</t>
  </si>
  <si>
    <t xml:space="preserve">территориальных сетевых организаций по уровням напряжения для потребителей ООО "МагнитЭнерго" в ноябре  2021г. </t>
  </si>
  <si>
    <t>ПАО "Россети Юга" - Астраханьэнерго</t>
  </si>
  <si>
    <t>ПАО "Россети Сибири" - Алтайэнерго</t>
  </si>
  <si>
    <t>ПАО "Россети Центра" - Белгородэнерго</t>
  </si>
  <si>
    <t>ПАО "Россети Центра" - Брянскэнерго</t>
  </si>
  <si>
    <t>ПАО "Россети Юга" - Волгоградэнерго</t>
  </si>
  <si>
    <t>ПАО "Россети Северо-Запада" - Вологдаэнерго</t>
  </si>
  <si>
    <t>ПАО "Россети Центра" - Воронежэнерго</t>
  </si>
  <si>
    <t>ОАО "Россети Центра и Приволжья" - Владимирэнерго</t>
  </si>
  <si>
    <t>ПАО "Россети Центра и Приволжья" - Ивэнерго</t>
  </si>
  <si>
    <t>ПАО "Россети Центра и Приволжья" - Калугаэнерго</t>
  </si>
  <si>
    <t>ПАО "Россети Центра" - Костромаэнерго</t>
  </si>
  <si>
    <t>ПАО "Россети Центра" - Курскэнерго</t>
  </si>
  <si>
    <t>ПАО "Россети Центра" - Липецкэнерго</t>
  </si>
  <si>
    <t>ПАО "Россети Северо-Запада" - Колэнерго</t>
  </si>
  <si>
    <t>ПАО "Россети Центра и Приволжья" - Нижновэнерго</t>
  </si>
  <si>
    <t>ПАО "Россети Северо-Запада" - Новгородэнерго</t>
  </si>
  <si>
    <t>ПАО "Россети Сибири" - Омскэнерго</t>
  </si>
  <si>
    <t>ПАО "Россети Центра" - Орелэнерго</t>
  </si>
  <si>
    <t>ПАО "Россети Волги" - Пензаэнерго</t>
  </si>
  <si>
    <t>ПАО "Россети Урала" - Пермэнерго</t>
  </si>
  <si>
    <t>ПАО "Россети Северо-Запада" - Псковэнерго</t>
  </si>
  <si>
    <t>ПАО "Россети Северного-Кавказа" - Ингушэнерго</t>
  </si>
  <si>
    <t xml:space="preserve">ПАО "Россети Северного Кавказа" - Кабардино-Балкарский филиал </t>
  </si>
  <si>
    <t>ПАО "Россети Юга" - Калмэнерго</t>
  </si>
  <si>
    <t>ПАО "Россети Северного-Кавказа" - Карачаево-Черкесский филиал</t>
  </si>
  <si>
    <t>ПАО "Россети Северо-Запада" - Карелэнерго</t>
  </si>
  <si>
    <t>ПАО "Россети Центра и Приволжья" - Мариэнерго</t>
  </si>
  <si>
    <t>ПАО "Россети Волги" - Мордовэнерго</t>
  </si>
  <si>
    <t>ПАО "Россети Северного Кавказа" - Северо-Осетинский филиал</t>
  </si>
  <si>
    <t>ПАО "Россети Юга" - Ростовэнерго</t>
  </si>
  <si>
    <t>ПАО "Россети Центра и Приволжья" - Рязаньэнерго</t>
  </si>
  <si>
    <t>ПАО "Россети Волги" - Самарские распределительные сети</t>
  </si>
  <si>
    <t>ПАО "Россети Урала"-Свердловэнерго</t>
  </si>
  <si>
    <t>ОАО "Россети Центра" - Смоленскэнерго</t>
  </si>
  <si>
    <t>ПАО "Россети Северного Кавказа" - Ставропольэнерго</t>
  </si>
  <si>
    <t>ПАО "Россети Центра" -  Тамбовэнерго</t>
  </si>
  <si>
    <t>ПАО "Россети Центра" - Тверьэнерго</t>
  </si>
  <si>
    <t>ПАО "Россети Центра и Приволжья" -  Тулэнерго</t>
  </si>
  <si>
    <t>ПАО "Россети Центра и Приволжья" - Удмуртэнерго</t>
  </si>
  <si>
    <t>ПАО "Россети Урала" - Челябэнерго</t>
  </si>
  <si>
    <t>ПАО "Россети Волги" -  Чувашэнерго</t>
  </si>
  <si>
    <t>ПАО "Россети Центра" - Ярэнерго</t>
  </si>
  <si>
    <t xml:space="preserve">территориальных сетевых организаций по уровням напряжения для потребителей ООО "МагнитЭнерго" в декабре 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</si>
</sst>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0.0"/>
    <numFmt numFmtId="165" formatCode="0.0%"/>
    <numFmt numFmtId="166" formatCode="0.0%_);\(0.0%\)"/>
    <numFmt numFmtId="167" formatCode="#,##0_);[Red]\(#,##0\)"/>
    <numFmt numFmtId="168" formatCode="#.##0\.00"/>
    <numFmt numFmtId="169" formatCode="#\.00"/>
    <numFmt numFmtId="170" formatCode="\$#\.00"/>
    <numFmt numFmtId="171" formatCode="#\."/>
    <numFmt numFmtId="172" formatCode="General_)"/>
    <numFmt numFmtId="173" formatCode="_-* #,##0&quot;đ.&quot;_-;\-* #,##0&quot;đ.&quot;_-;_-* &quot;-đ.&quot;_-;_-@_-"/>
    <numFmt numFmtId="174" formatCode="_-* #,##0.00&quot;đ.&quot;_-;\-* #,##0.00&quot;đ.&quot;_-;_-* \-??&quot;đ.&quot;_-;_-@_-"/>
    <numFmt numFmtId="175" formatCode="_-* #,##0_-;\-* #,##0_-;_-* \-_-;_-@_-"/>
    <numFmt numFmtId="176" formatCode="_-* #,##0.00_-;\-* #,##0.00_-;_-* \-??_-;_-@_-"/>
    <numFmt numFmtId="177" formatCode="\$#,##0_);[Red]&quot;($&quot;#,##0\)"/>
    <numFmt numFmtId="178" formatCode="_-\Ј* #,##0.00_-;&quot;-Ј&quot;* #,##0.00_-;_-\Ј* \-??_-;_-@_-"/>
    <numFmt numFmtId="179" formatCode="\$#,##0\ ;&quot;($&quot;#,##0\)"/>
    <numFmt numFmtId="180" formatCode="_-* #,##0.00[$€-1]_-;\-* #,##0.00[$€-1]_-;_-* \-??[$€-1]_-"/>
    <numFmt numFmtId="181" formatCode="[$-419]General"/>
    <numFmt numFmtId="182" formatCode="#,##0_);[Blue]\(#,##0\)"/>
    <numFmt numFmtId="183" formatCode="_-* #,##0_đ_._-;\-* #,##0_đ_._-;_-* \-_đ_._-;_-@_-"/>
    <numFmt numFmtId="184" formatCode="_-* #,##0.00_đ_._-;\-* #,##0.00_đ_._-;_-* \-??_đ_._-;_-@_-"/>
    <numFmt numFmtId="185" formatCode="#,##0.00\ [$руб.-419];[Red]\-#,##0.00\ [$руб.-419]"/>
    <numFmt numFmtId="186" formatCode="#,##0.00\ [$€-407];[Red]\-#,##0.00\ [$€-407]"/>
    <numFmt numFmtId="187" formatCode="#,##0.00&quot; &quot;[$€-407];[Red]&quot;-&quot;#,##0.00&quot; &quot;[$€-407]"/>
    <numFmt numFmtId="188" formatCode="#,##0.00&quot; &quot;[$руб.-419];[Red]&quot;-&quot;#,##0.00&quot; &quot;[$руб.-419]"/>
    <numFmt numFmtId="189" formatCode="_-* #,##0.00&quot;р.&quot;_-;\-* #,##0.00&quot;р.&quot;_-;_-* \-??&quot;р.&quot;_-;_-@_-"/>
    <numFmt numFmtId="190" formatCode="_-* #,##0.00&quot;р.&quot;_-;\-* #,##0.00&quot;р.&quot;_-;_-* &quot;-&quot;??&quot;р.&quot;_-;_-@_-"/>
    <numFmt numFmtId="191" formatCode="#,##0.000"/>
    <numFmt numFmtId="192" formatCode="_-* #,##0\ _р_._-;\-* #,##0\ _р_._-;_-* &quot;- &quot;_р_._-;_-@_-"/>
    <numFmt numFmtId="193" formatCode="_-* #,##0.00\ _р_._-;\-* #,##0.00\ _р_._-;_-* \-??\ _р_._-;_-@_-"/>
    <numFmt numFmtId="194" formatCode="_-* #,##0.00\ _р_._-;\-* #,##0.00\ _р_._-;_-* &quot;-&quot;??\ _р_._-;_-@_-"/>
    <numFmt numFmtId="195" formatCode="_-* #,##0.00_р_._-;\-* #,##0.00_р_._-;_-* \-??_р_._-;_-@_-"/>
    <numFmt numFmtId="196" formatCode="#,##0.0"/>
    <numFmt numFmtId="197" formatCode="%#\.00"/>
  </numFmts>
  <fonts count="12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"/>
      <color indexed="8"/>
      <name val="Courier New"/>
      <family val="1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u/>
      <sz val="10"/>
      <color indexed="12"/>
      <name val="Courier New"/>
      <family val="3"/>
    </font>
    <font>
      <u/>
      <sz val="10"/>
      <color indexed="12"/>
      <name val="Courier New"/>
      <family val="3"/>
      <charset val="1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ang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family val="2"/>
      <charset val="204"/>
    </font>
    <font>
      <u/>
      <sz val="8"/>
      <color indexed="12"/>
      <name val="Arial Cyr"/>
      <family val="2"/>
      <charset val="204"/>
    </font>
    <font>
      <sz val="11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color rgb="FF000000"/>
      <name val="Arial Cyr"/>
      <charset val="204"/>
    </font>
    <font>
      <sz val="10"/>
      <color theme="1"/>
      <name val="Arial Cyr"/>
      <charset val="204"/>
    </font>
    <font>
      <sz val="10"/>
      <color rgb="FF000000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sz val="16"/>
      <color indexed="8"/>
      <name val="Arial Cyr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8"/>
      <name val="Arial Cyr"/>
      <family val="2"/>
      <charset val="204"/>
    </font>
    <font>
      <sz val="10"/>
      <name val="Courier New"/>
      <family val="3"/>
    </font>
    <font>
      <u/>
      <sz val="10"/>
      <color indexed="20"/>
      <name val="Courier New"/>
      <family val="3"/>
    </font>
    <font>
      <u/>
      <sz val="10"/>
      <color indexed="20"/>
      <name val="Courier New"/>
      <family val="3"/>
      <charset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8"/>
      <name val="Arial"/>
      <family val="2"/>
    </font>
    <font>
      <b/>
      <i/>
      <u/>
      <sz val="11"/>
      <color indexed="8"/>
      <name val="Arial"/>
      <family val="2"/>
      <charset val="204"/>
    </font>
    <font>
      <b/>
      <i/>
      <u/>
      <sz val="11"/>
      <color indexed="8"/>
      <name val="Arial Cyr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9"/>
      <color rgb="FF000000"/>
      <name val="Courier New"/>
      <family val="3"/>
      <charset val="204"/>
    </font>
    <font>
      <sz val="9"/>
      <color rgb="FF000000"/>
      <name val="Courier New"/>
      <family val="3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color indexed="12"/>
      <name val="Arial"/>
      <family val="2"/>
    </font>
    <font>
      <sz val="10"/>
      <color indexed="12"/>
      <name val="Arial"/>
      <family val="2"/>
      <charset val="1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1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b/>
      <sz val="8"/>
      <color indexed="9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rgb="FF000000"/>
      <name val="Arial Cyr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2"/>
      <name val="Arial Narrow"/>
      <family val="2"/>
      <charset val="204"/>
    </font>
    <font>
      <sz val="10"/>
      <color indexed="8"/>
      <name val="Arial Cyr1"/>
      <charset val="204"/>
    </font>
    <font>
      <sz val="10"/>
      <color rgb="FF000000"/>
      <name val="Arial Cyr1"/>
      <charset val="204"/>
    </font>
    <font>
      <sz val="11"/>
      <color theme="1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8"/>
      <name val="Arial Cyr"/>
      <charset val="204"/>
    </font>
    <font>
      <sz val="11"/>
      <color rgb="FF000000"/>
      <name val="Arial"/>
      <family val="2"/>
      <charset val="204"/>
    </font>
    <font>
      <sz val="11"/>
      <color indexed="8"/>
      <name val="Mangal"/>
      <family val="2"/>
      <charset val="204"/>
    </font>
    <font>
      <sz val="11"/>
      <color rgb="FF80008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19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8"/>
        <bgColor indexed="32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4103">
    <xf numFmtId="0" fontId="0" fillId="0" borderId="0"/>
    <xf numFmtId="0" fontId="8" fillId="0" borderId="0"/>
    <xf numFmtId="0" fontId="2" fillId="0" borderId="0"/>
    <xf numFmtId="0" fontId="12" fillId="0" borderId="0"/>
    <xf numFmtId="0" fontId="13" fillId="0" borderId="0"/>
    <xf numFmtId="165" fontId="14" fillId="0" borderId="0">
      <alignment vertical="top"/>
    </xf>
    <xf numFmtId="165" fontId="15" fillId="0" borderId="0">
      <alignment vertical="top"/>
    </xf>
    <xf numFmtId="166" fontId="15" fillId="6" borderId="0">
      <alignment vertical="top"/>
    </xf>
    <xf numFmtId="166" fontId="15" fillId="7" borderId="0">
      <alignment vertical="top"/>
    </xf>
    <xf numFmtId="166" fontId="15" fillId="7" borderId="0">
      <alignment vertical="top"/>
    </xf>
    <xf numFmtId="166" fontId="15" fillId="7" borderId="0">
      <alignment vertical="top"/>
    </xf>
    <xf numFmtId="166" fontId="15" fillId="7" borderId="0">
      <alignment vertical="top"/>
    </xf>
    <xf numFmtId="166" fontId="15" fillId="7" borderId="0">
      <alignment vertical="top"/>
    </xf>
    <xf numFmtId="166" fontId="15" fillId="7" borderId="0">
      <alignment vertical="top"/>
    </xf>
    <xf numFmtId="166" fontId="15" fillId="7" borderId="0">
      <alignment vertical="top"/>
    </xf>
    <xf numFmtId="165" fontId="15" fillId="8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8" fillId="0" borderId="0"/>
    <xf numFmtId="0" fontId="8" fillId="0" borderId="0"/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67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8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8" fillId="0" borderId="0"/>
    <xf numFmtId="168" fontId="16" fillId="0" borderId="0">
      <protection locked="0"/>
    </xf>
    <xf numFmtId="0" fontId="8" fillId="0" borderId="0"/>
    <xf numFmtId="0" fontId="8" fillId="0" borderId="0"/>
    <xf numFmtId="169" fontId="16" fillId="0" borderId="0">
      <protection locked="0"/>
    </xf>
    <xf numFmtId="0" fontId="8" fillId="0" borderId="0"/>
    <xf numFmtId="0" fontId="8" fillId="0" borderId="0"/>
    <xf numFmtId="168" fontId="16" fillId="0" borderId="0">
      <protection locked="0"/>
    </xf>
    <xf numFmtId="0" fontId="8" fillId="0" borderId="0"/>
    <xf numFmtId="0" fontId="8" fillId="0" borderId="0"/>
    <xf numFmtId="169" fontId="16" fillId="0" borderId="0">
      <protection locked="0"/>
    </xf>
    <xf numFmtId="0" fontId="8" fillId="0" borderId="0"/>
    <xf numFmtId="0" fontId="8" fillId="0" borderId="0"/>
    <xf numFmtId="170" fontId="16" fillId="0" borderId="0">
      <protection locked="0"/>
    </xf>
    <xf numFmtId="0" fontId="8" fillId="0" borderId="0"/>
    <xf numFmtId="0" fontId="8" fillId="0" borderId="0"/>
    <xf numFmtId="171" fontId="16" fillId="0" borderId="15">
      <protection locked="0"/>
    </xf>
    <xf numFmtId="0" fontId="8" fillId="0" borderId="0"/>
    <xf numFmtId="0" fontId="8" fillId="0" borderId="0"/>
    <xf numFmtId="171" fontId="17" fillId="0" borderId="0">
      <protection locked="0"/>
    </xf>
    <xf numFmtId="0" fontId="8" fillId="0" borderId="0"/>
    <xf numFmtId="0" fontId="8" fillId="0" borderId="0"/>
    <xf numFmtId="171" fontId="17" fillId="0" borderId="0">
      <protection locked="0"/>
    </xf>
    <xf numFmtId="0" fontId="8" fillId="0" borderId="0"/>
    <xf numFmtId="0" fontId="8" fillId="0" borderId="0"/>
    <xf numFmtId="171" fontId="16" fillId="0" borderId="15">
      <protection locked="0"/>
    </xf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0" borderId="0"/>
    <xf numFmtId="0" fontId="2" fillId="9" borderId="0" applyNumberFormat="0" applyBorder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7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Protection="0"/>
    <xf numFmtId="0" fontId="2" fillId="10" borderId="0" applyNumberFormat="0" applyBorder="0" applyAlignment="0" applyProtection="0"/>
    <xf numFmtId="0" fontId="19" fillId="17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0" borderId="0"/>
    <xf numFmtId="0" fontId="2" fillId="11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Protection="0"/>
    <xf numFmtId="0" fontId="19" fillId="18" borderId="0" applyNumberFormat="0" applyBorder="0" applyProtection="0"/>
    <xf numFmtId="0" fontId="2" fillId="11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8" fillId="0" borderId="0"/>
    <xf numFmtId="0" fontId="2" fillId="8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Protection="0"/>
    <xf numFmtId="0" fontId="19" fillId="19" borderId="0" applyNumberFormat="0" applyBorder="0" applyProtection="0"/>
    <xf numFmtId="0" fontId="2" fillId="8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8" fillId="0" borderId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19" fillId="20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Alignment="0" applyProtection="0"/>
    <xf numFmtId="0" fontId="19" fillId="20" borderId="0" applyNumberFormat="0" applyBorder="0" applyProtection="0"/>
    <xf numFmtId="0" fontId="2" fillId="12" borderId="0" applyNumberFormat="0" applyBorder="0" applyAlignment="0" applyProtection="0"/>
    <xf numFmtId="0" fontId="2" fillId="12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0" borderId="0"/>
    <xf numFmtId="0" fontId="2" fillId="13" borderId="0" applyNumberFormat="0" applyBorder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9" fillId="21" borderId="0" applyNumberFormat="0" applyBorder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Protection="0"/>
    <xf numFmtId="0" fontId="19" fillId="21" borderId="0" applyNumberFormat="0" applyBorder="0" applyProtection="0"/>
    <xf numFmtId="0" fontId="2" fillId="14" borderId="0" applyNumberFormat="0" applyBorder="0" applyAlignment="0" applyProtection="0"/>
    <xf numFmtId="0" fontId="2" fillId="14" borderId="0" applyNumberFormat="0" applyBorder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8" fillId="0" borderId="0"/>
    <xf numFmtId="0" fontId="2" fillId="15" borderId="0" applyNumberFormat="0" applyBorder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9" fillId="22" borderId="0" applyNumberFormat="0" applyBorder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Protection="0"/>
    <xf numFmtId="0" fontId="2" fillId="16" borderId="0" applyNumberFormat="0" applyBorder="0" applyAlignment="0" applyProtection="0"/>
    <xf numFmtId="0" fontId="19" fillId="22" borderId="0" applyNumberFormat="0" applyBorder="0" applyProtection="0"/>
    <xf numFmtId="0" fontId="2" fillId="16" borderId="0" applyNumberFormat="0" applyBorder="0" applyAlignment="0" applyProtection="0"/>
    <xf numFmtId="0" fontId="2" fillId="16" borderId="0" applyNumberFormat="0" applyBorder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8" fillId="0" borderId="0"/>
    <xf numFmtId="0" fontId="2" fillId="23" borderId="0" applyNumberFormat="0" applyBorder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Protection="0"/>
    <xf numFmtId="0" fontId="19" fillId="27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8" fillId="0" borderId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Protection="0"/>
    <xf numFmtId="0" fontId="19" fillId="28" borderId="0" applyNumberFormat="0" applyBorder="0" applyProtection="0"/>
    <xf numFmtId="0" fontId="2" fillId="24" borderId="0" applyNumberFormat="0" applyBorder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8" fillId="0" borderId="0"/>
    <xf numFmtId="0" fontId="2" fillId="25" borderId="0" applyNumberFormat="0" applyBorder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Protection="0"/>
    <xf numFmtId="0" fontId="19" fillId="29" borderId="0" applyNumberFormat="0" applyBorder="0" applyProtection="0"/>
    <xf numFmtId="0" fontId="2" fillId="25" borderId="0" applyNumberFormat="0" applyBorder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8" fillId="0" borderId="0"/>
    <xf numFmtId="0" fontId="2" fillId="3" borderId="0" applyNumberFormat="0" applyBorder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19" fillId="20" borderId="0" applyNumberFormat="0" applyBorder="0" applyProtection="0"/>
    <xf numFmtId="0" fontId="2" fillId="12" borderId="0" applyNumberFormat="0" applyBorder="0" applyProtection="0"/>
    <xf numFmtId="0" fontId="2" fillId="12" borderId="0" applyNumberFormat="0" applyBorder="0" applyAlignment="0" applyProtection="0"/>
    <xf numFmtId="0" fontId="19" fillId="20" borderId="0" applyNumberFormat="0" applyBorder="0" applyProtection="0"/>
    <xf numFmtId="0" fontId="2" fillId="12" borderId="0" applyNumberFormat="0" applyBorder="0" applyAlignment="0" applyProtection="0"/>
    <xf numFmtId="0" fontId="2" fillId="12" borderId="0" applyNumberFormat="0" applyBorder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8" fillId="0" borderId="0"/>
    <xf numFmtId="0" fontId="2" fillId="23" borderId="0" applyNumberFormat="0" applyBorder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Protection="0"/>
    <xf numFmtId="0" fontId="19" fillId="27" borderId="0" applyNumberFormat="0" applyBorder="0" applyProtection="0"/>
    <xf numFmtId="0" fontId="2" fillId="23" borderId="0" applyNumberFormat="0" applyBorder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8" fillId="0" borderId="0"/>
    <xf numFmtId="0" fontId="2" fillId="26" borderId="0" applyNumberFormat="0" applyBorder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30" borderId="0" applyNumberFormat="0" applyBorder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Protection="0"/>
    <xf numFmtId="0" fontId="2" fillId="26" borderId="0" applyNumberFormat="0" applyBorder="0" applyAlignment="0" applyProtection="0"/>
    <xf numFmtId="0" fontId="19" fillId="30" borderId="0" applyNumberFormat="0" applyBorder="0" applyProtection="0"/>
    <xf numFmtId="0" fontId="2" fillId="26" borderId="0" applyNumberFormat="0" applyBorder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8" fillId="0" borderId="0"/>
    <xf numFmtId="0" fontId="20" fillId="31" borderId="0" applyNumberFormat="0" applyBorder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Protection="0"/>
    <xf numFmtId="0" fontId="20" fillId="31" borderId="0" applyNumberFormat="0" applyBorder="0" applyProtection="0"/>
    <xf numFmtId="0" fontId="20" fillId="31" borderId="0" applyNumberFormat="0" applyBorder="0" applyAlignment="0" applyProtection="0"/>
    <xf numFmtId="0" fontId="21" fillId="35" borderId="0" applyNumberFormat="0" applyBorder="0" applyProtection="0"/>
    <xf numFmtId="0" fontId="20" fillId="31" borderId="0" applyNumberFormat="0" applyBorder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8" fillId="0" borderId="0"/>
    <xf numFmtId="0" fontId="20" fillId="24" borderId="0" applyNumberFormat="0" applyBorder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Protection="0"/>
    <xf numFmtId="0" fontId="21" fillId="28" borderId="0" applyNumberFormat="0" applyBorder="0" applyProtection="0"/>
    <xf numFmtId="0" fontId="20" fillId="24" borderId="0" applyNumberFormat="0" applyBorder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0" borderId="0"/>
    <xf numFmtId="0" fontId="20" fillId="25" borderId="0" applyNumberFormat="0" applyBorder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Protection="0"/>
    <xf numFmtId="0" fontId="21" fillId="29" borderId="0" applyNumberFormat="0" applyBorder="0" applyProtection="0"/>
    <xf numFmtId="0" fontId="20" fillId="25" borderId="0" applyNumberFormat="0" applyBorder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0" borderId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Protection="0"/>
    <xf numFmtId="0" fontId="21" fillId="36" borderId="0" applyNumberFormat="0" applyBorder="0" applyProtection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33" borderId="0" applyNumberFormat="0" applyBorder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Protection="0"/>
    <xf numFmtId="0" fontId="21" fillId="37" borderId="0" applyNumberFormat="0" applyBorder="0" applyProtection="0"/>
    <xf numFmtId="0" fontId="20" fillId="33" borderId="0" applyNumberFormat="0" applyBorder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0" borderId="0"/>
    <xf numFmtId="0" fontId="20" fillId="34" borderId="0" applyNumberFormat="0" applyBorder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Protection="0"/>
    <xf numFmtId="0" fontId="21" fillId="38" borderId="0" applyNumberFormat="0" applyBorder="0" applyProtection="0"/>
    <xf numFmtId="0" fontId="20" fillId="34" borderId="0" applyNumberFormat="0" applyBorder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2" fontId="18" fillId="0" borderId="16">
      <protection locked="0"/>
    </xf>
    <xf numFmtId="173" fontId="2" fillId="0" borderId="0" applyFill="0" applyBorder="0" applyAlignment="0" applyProtection="0"/>
    <xf numFmtId="174" fontId="2" fillId="0" borderId="0" applyFill="0" applyBorder="0" applyAlignment="0" applyProtection="0"/>
    <xf numFmtId="0" fontId="24" fillId="11" borderId="0" applyNumberFormat="0" applyBorder="0" applyAlignment="0" applyProtection="0"/>
    <xf numFmtId="0" fontId="25" fillId="6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5" fillId="7" borderId="17" applyNumberFormat="0" applyAlignment="0" applyProtection="0"/>
    <xf numFmtId="0" fontId="26" fillId="43" borderId="18" applyNumberFormat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7" fillId="0" borderId="0" applyFill="0" applyBorder="0" applyAlignment="0" applyProtection="0"/>
    <xf numFmtId="172" fontId="28" fillId="13" borderId="16"/>
    <xf numFmtId="172" fontId="28" fillId="14" borderId="16"/>
    <xf numFmtId="172" fontId="28" fillId="14" borderId="16"/>
    <xf numFmtId="172" fontId="28" fillId="14" borderId="16"/>
    <xf numFmtId="172" fontId="28" fillId="14" borderId="16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7" fontId="27" fillId="0" borderId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79" fontId="27" fillId="0" borderId="0" applyFill="0" applyBorder="0" applyAlignment="0" applyProtection="0"/>
    <xf numFmtId="0" fontId="2" fillId="0" borderId="0" applyFill="0" applyBorder="0" applyAlignment="0" applyProtection="0"/>
    <xf numFmtId="0" fontId="27" fillId="0" borderId="0" applyFill="0" applyBorder="0" applyAlignment="0" applyProtection="0"/>
    <xf numFmtId="14" fontId="29" fillId="0" borderId="0">
      <alignment vertical="top"/>
    </xf>
    <xf numFmtId="167" fontId="30" fillId="0" borderId="0">
      <alignment vertical="top"/>
    </xf>
    <xf numFmtId="38" fontId="30" fillId="0" borderId="0">
      <alignment vertical="top"/>
    </xf>
    <xf numFmtId="180" fontId="2" fillId="0" borderId="0" applyFill="0" applyBorder="0" applyAlignment="0" applyProtection="0"/>
    <xf numFmtId="180" fontId="27" fillId="0" borderId="0" applyFill="0" applyBorder="0" applyAlignment="0" applyProtection="0"/>
    <xf numFmtId="0" fontId="9" fillId="0" borderId="0"/>
    <xf numFmtId="0" fontId="2" fillId="0" borderId="0"/>
    <xf numFmtId="0" fontId="31" fillId="0" borderId="0"/>
    <xf numFmtId="0" fontId="32" fillId="0" borderId="0" applyBorder="0" applyProtection="0"/>
    <xf numFmtId="181" fontId="33" fillId="0" borderId="0" applyBorder="0" applyProtection="0"/>
    <xf numFmtId="181" fontId="34" fillId="0" borderId="0"/>
    <xf numFmtId="0" fontId="32" fillId="0" borderId="0"/>
    <xf numFmtId="0" fontId="32" fillId="0" borderId="0" applyBorder="0" applyProtection="0"/>
    <xf numFmtId="0" fontId="18" fillId="0" borderId="0"/>
    <xf numFmtId="181" fontId="35" fillId="0" borderId="0" applyBorder="0" applyProtection="0"/>
    <xf numFmtId="0" fontId="18" fillId="0" borderId="0"/>
    <xf numFmtId="0" fontId="36" fillId="0" borderId="0" applyNumberFormat="0" applyFill="0" applyBorder="0" applyAlignment="0" applyProtection="0"/>
    <xf numFmtId="164" fontId="37" fillId="0" borderId="0" applyFill="0" applyBorder="0" applyAlignment="0" applyProtection="0"/>
    <xf numFmtId="164" fontId="14" fillId="0" borderId="0" applyFill="0" applyBorder="0" applyAlignment="0" applyProtection="0"/>
    <xf numFmtId="164" fontId="38" fillId="0" borderId="0" applyFill="0" applyBorder="0" applyAlignment="0" applyProtection="0"/>
    <xf numFmtId="164" fontId="39" fillId="0" borderId="0" applyFill="0" applyBorder="0" applyAlignment="0" applyProtection="0"/>
    <xf numFmtId="164" fontId="40" fillId="0" borderId="0" applyFill="0" applyBorder="0" applyAlignment="0" applyProtection="0"/>
    <xf numFmtId="164" fontId="41" fillId="0" borderId="0" applyFill="0" applyBorder="0" applyAlignment="0" applyProtection="0"/>
    <xf numFmtId="164" fontId="42" fillId="0" borderId="0" applyFill="0" applyBorder="0" applyAlignment="0" applyProtection="0"/>
    <xf numFmtId="2" fontId="2" fillId="0" borderId="0" applyFill="0" applyBorder="0" applyAlignment="0" applyProtection="0"/>
    <xf numFmtId="2" fontId="27" fillId="0" borderId="0" applyFill="0" applyBorder="0" applyAlignment="0" applyProtection="0"/>
    <xf numFmtId="0" fontId="43" fillId="8" borderId="0" applyNumberFormat="0" applyBorder="0" applyAlignment="0" applyProtection="0"/>
    <xf numFmtId="0" fontId="44" fillId="0" borderId="0" applyNumberFormat="0" applyBorder="0" applyProtection="0">
      <alignment horizontal="center"/>
    </xf>
    <xf numFmtId="0" fontId="44" fillId="0" borderId="0" applyBorder="0" applyProtection="0">
      <alignment horizontal="center"/>
    </xf>
    <xf numFmtId="0" fontId="45" fillId="0" borderId="0" applyBorder="0" applyProtection="0">
      <alignment horizontal="center"/>
    </xf>
    <xf numFmtId="181" fontId="46" fillId="0" borderId="0" applyBorder="0" applyProtection="0">
      <alignment horizontal="center"/>
    </xf>
    <xf numFmtId="181" fontId="46" fillId="0" borderId="0" applyBorder="0" applyProtection="0">
      <alignment horizontal="center"/>
    </xf>
    <xf numFmtId="0" fontId="47" fillId="0" borderId="19" applyNumberFormat="0" applyFill="0" applyAlignment="0" applyProtection="0"/>
    <xf numFmtId="181" fontId="46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45" fillId="0" borderId="0">
      <alignment horizontal="center"/>
    </xf>
    <xf numFmtId="0" fontId="44" fillId="0" borderId="0" applyNumberFormat="0" applyBorder="0" applyProtection="0">
      <alignment horizontal="center"/>
    </xf>
    <xf numFmtId="0" fontId="44" fillId="0" borderId="0" applyBorder="0" applyProtection="0">
      <alignment horizontal="center"/>
    </xf>
    <xf numFmtId="0" fontId="48" fillId="0" borderId="20" applyNumberFormat="0" applyFill="0" applyAlignment="0" applyProtection="0"/>
    <xf numFmtId="0" fontId="44" fillId="0" borderId="0" applyNumberFormat="0" applyBorder="0" applyProtection="0">
      <alignment horizontal="center"/>
    </xf>
    <xf numFmtId="0" fontId="48" fillId="0" borderId="20" applyNumberFormat="0" applyFill="0" applyAlignment="0" applyProtection="0"/>
    <xf numFmtId="0" fontId="45" fillId="0" borderId="0">
      <alignment horizontal="center"/>
    </xf>
    <xf numFmtId="0" fontId="49" fillId="0" borderId="21" applyNumberFormat="0" applyFill="0" applyAlignment="0" applyProtection="0"/>
    <xf numFmtId="0" fontId="46" fillId="0" borderId="0" applyNumberFormat="0" applyBorder="0" applyProtection="0">
      <alignment horizontal="center"/>
    </xf>
    <xf numFmtId="0" fontId="49" fillId="0" borderId="0" applyNumberFormat="0" applyFill="0" applyBorder="0" applyAlignment="0" applyProtection="0"/>
    <xf numFmtId="0" fontId="44" fillId="0" borderId="0" applyNumberFormat="0" applyBorder="0" applyProtection="0">
      <alignment horizontal="center"/>
    </xf>
    <xf numFmtId="0" fontId="50" fillId="0" borderId="0">
      <alignment vertical="top"/>
    </xf>
    <xf numFmtId="0" fontId="44" fillId="0" borderId="0">
      <alignment horizontal="center"/>
    </xf>
    <xf numFmtId="0" fontId="44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5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181" fontId="46" fillId="0" borderId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5" fillId="0" borderId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4" fillId="0" borderId="0" applyBorder="0" applyProtection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5" fillId="0" borderId="0">
      <alignment horizontal="center" textRotation="90"/>
    </xf>
    <xf numFmtId="0" fontId="46" fillId="0" borderId="0" applyNumberFormat="0" applyBorder="0" applyProtection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4" fillId="0" borderId="0">
      <alignment horizontal="center" textRotation="90"/>
    </xf>
    <xf numFmtId="0" fontId="44" fillId="0" borderId="0" applyNumberFormat="0" applyBorder="0" applyProtection="0">
      <alignment horizontal="center" textRotation="90"/>
    </xf>
    <xf numFmtId="167" fontId="51" fillId="0" borderId="0">
      <alignment vertical="top"/>
    </xf>
    <xf numFmtId="38" fontId="51" fillId="0" borderId="0">
      <alignment vertical="top"/>
    </xf>
    <xf numFmtId="172" fontId="52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15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167" fontId="15" fillId="0" borderId="0">
      <alignment vertical="top"/>
    </xf>
    <xf numFmtId="167" fontId="15" fillId="6" borderId="0">
      <alignment vertical="top"/>
    </xf>
    <xf numFmtId="38" fontId="15" fillId="7" borderId="0">
      <alignment vertical="top"/>
    </xf>
    <xf numFmtId="38" fontId="15" fillId="7" borderId="0">
      <alignment vertical="top"/>
    </xf>
    <xf numFmtId="38" fontId="15" fillId="7" borderId="0">
      <alignment vertical="top"/>
    </xf>
    <xf numFmtId="38" fontId="15" fillId="7" borderId="0">
      <alignment vertical="top"/>
    </xf>
    <xf numFmtId="38" fontId="15" fillId="7" borderId="0">
      <alignment vertical="top"/>
    </xf>
    <xf numFmtId="38" fontId="15" fillId="7" borderId="0">
      <alignment vertical="top"/>
    </xf>
    <xf numFmtId="38" fontId="15" fillId="7" borderId="0">
      <alignment vertical="top"/>
    </xf>
    <xf numFmtId="38" fontId="15" fillId="0" borderId="0">
      <alignment vertical="top"/>
    </xf>
    <xf numFmtId="182" fontId="15" fillId="8" borderId="0">
      <alignment vertical="top"/>
    </xf>
    <xf numFmtId="38" fontId="15" fillId="0" borderId="0">
      <alignment vertical="top"/>
    </xf>
    <xf numFmtId="0" fontId="56" fillId="0" borderId="22" applyNumberFormat="0" applyFill="0" applyAlignment="0" applyProtection="0"/>
    <xf numFmtId="0" fontId="57" fillId="44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/>
    <xf numFmtId="0" fontId="12" fillId="0" borderId="0"/>
    <xf numFmtId="0" fontId="2" fillId="45" borderId="23" applyNumberFormat="0" applyAlignment="0" applyProtection="0"/>
    <xf numFmtId="0" fontId="27" fillId="45" borderId="23" applyNumberFormat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0" fontId="59" fillId="6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59" fillId="7" borderId="24" applyNumberFormat="0" applyAlignment="0" applyProtection="0"/>
    <xf numFmtId="0" fontId="60" fillId="0" borderId="0" applyNumberFormat="0">
      <alignment horizontal="left"/>
    </xf>
    <xf numFmtId="0" fontId="61" fillId="0" borderId="0" applyNumberFormat="0" applyBorder="0" applyProtection="0"/>
    <xf numFmtId="0" fontId="61" fillId="0" borderId="0" applyBorder="0" applyProtection="0"/>
    <xf numFmtId="0" fontId="62" fillId="0" borderId="0" applyBorder="0" applyProtection="0"/>
    <xf numFmtId="181" fontId="63" fillId="0" borderId="0" applyBorder="0" applyProtection="0"/>
    <xf numFmtId="181" fontId="63" fillId="0" borderId="0" applyBorder="0" applyProtection="0"/>
    <xf numFmtId="181" fontId="63" fillId="0" borderId="0" applyBorder="0" applyProtection="0"/>
    <xf numFmtId="0" fontId="61" fillId="0" borderId="0" applyBorder="0" applyProtection="0"/>
    <xf numFmtId="0" fontId="62" fillId="0" borderId="0"/>
    <xf numFmtId="0" fontId="61" fillId="0" borderId="0" applyNumberFormat="0" applyBorder="0" applyProtection="0"/>
    <xf numFmtId="0" fontId="61" fillId="0" borderId="0" applyBorder="0" applyProtection="0"/>
    <xf numFmtId="0" fontId="61" fillId="0" borderId="0" applyNumberFormat="0" applyBorder="0" applyProtection="0"/>
    <xf numFmtId="0" fontId="62" fillId="0" borderId="0"/>
    <xf numFmtId="0" fontId="63" fillId="0" borderId="0" applyNumberFormat="0" applyBorder="0" applyProtection="0"/>
    <xf numFmtId="0" fontId="61" fillId="0" borderId="0" applyNumberFormat="0" applyBorder="0" applyProtection="0"/>
    <xf numFmtId="0" fontId="61" fillId="0" borderId="0"/>
    <xf numFmtId="0" fontId="61" fillId="0" borderId="0" applyNumberFormat="0" applyBorder="0" applyProtection="0"/>
    <xf numFmtId="185" fontId="61" fillId="0" borderId="0" applyBorder="0" applyProtection="0"/>
    <xf numFmtId="186" fontId="61" fillId="0" borderId="0" applyBorder="0" applyProtection="0"/>
    <xf numFmtId="185" fontId="62" fillId="0" borderId="0" applyBorder="0" applyProtection="0"/>
    <xf numFmtId="187" fontId="63" fillId="0" borderId="0" applyBorder="0" applyProtection="0"/>
    <xf numFmtId="187" fontId="63" fillId="0" borderId="0" applyBorder="0" applyProtection="0"/>
    <xf numFmtId="187" fontId="63" fillId="0" borderId="0" applyBorder="0" applyProtection="0"/>
    <xf numFmtId="186" fontId="61" fillId="0" borderId="0" applyBorder="0" applyProtection="0"/>
    <xf numFmtId="185" fontId="62" fillId="0" borderId="0"/>
    <xf numFmtId="185" fontId="61" fillId="0" borderId="0" applyBorder="0" applyProtection="0"/>
    <xf numFmtId="186" fontId="61" fillId="0" borderId="0" applyBorder="0" applyProtection="0"/>
    <xf numFmtId="185" fontId="61" fillId="0" borderId="0" applyBorder="0" applyProtection="0"/>
    <xf numFmtId="185" fontId="62" fillId="0" borderId="0"/>
    <xf numFmtId="188" fontId="63" fillId="0" borderId="0" applyBorder="0" applyProtection="0"/>
    <xf numFmtId="185" fontId="61" fillId="0" borderId="0" applyBorder="0" applyProtection="0"/>
    <xf numFmtId="185" fontId="61" fillId="0" borderId="0"/>
    <xf numFmtId="185" fontId="61" fillId="0" borderId="0" applyBorder="0" applyProtection="0"/>
    <xf numFmtId="0" fontId="64" fillId="46" borderId="0">
      <alignment horizontal="left" vertical="top"/>
    </xf>
    <xf numFmtId="0" fontId="65" fillId="46" borderId="0">
      <alignment horizontal="center" vertical="top"/>
    </xf>
    <xf numFmtId="0" fontId="66" fillId="46" borderId="0">
      <alignment horizontal="left" vertical="top"/>
    </xf>
    <xf numFmtId="0" fontId="66" fillId="46" borderId="0">
      <alignment horizontal="right" vertical="top"/>
    </xf>
    <xf numFmtId="0" fontId="67" fillId="46" borderId="0">
      <alignment horizontal="right" vertical="center"/>
    </xf>
    <xf numFmtId="0" fontId="67" fillId="46" borderId="0">
      <alignment horizontal="left" vertical="top"/>
    </xf>
    <xf numFmtId="0" fontId="67" fillId="46" borderId="0">
      <alignment horizontal="right" vertical="center"/>
    </xf>
    <xf numFmtId="0" fontId="64" fillId="46" borderId="0">
      <alignment horizontal="center" vertical="center"/>
    </xf>
    <xf numFmtId="0" fontId="65" fillId="46" borderId="0">
      <alignment horizontal="left" vertical="center"/>
    </xf>
    <xf numFmtId="0" fontId="68" fillId="0" borderId="0">
      <alignment horizontal="right" vertical="top"/>
    </xf>
    <xf numFmtId="0" fontId="69" fillId="46" borderId="0">
      <alignment horizontal="center" vertical="center"/>
    </xf>
    <xf numFmtId="0" fontId="69" fillId="46" borderId="0">
      <alignment horizontal="center" vertical="center"/>
    </xf>
    <xf numFmtId="0" fontId="69" fillId="46" borderId="0">
      <alignment horizontal="right" vertical="center"/>
    </xf>
    <xf numFmtId="0" fontId="69" fillId="46" borderId="0">
      <alignment horizontal="left" vertical="center"/>
    </xf>
    <xf numFmtId="0" fontId="65" fillId="46" borderId="0">
      <alignment horizontal="center" vertical="center"/>
    </xf>
    <xf numFmtId="0" fontId="66" fillId="46" borderId="0">
      <alignment horizontal="left" vertical="top"/>
    </xf>
    <xf numFmtId="0" fontId="70" fillId="44" borderId="24" applyNumberFormat="0" applyProtection="0">
      <alignment vertical="center"/>
    </xf>
    <xf numFmtId="0" fontId="71" fillId="44" borderId="24" applyNumberFormat="0" applyProtection="0">
      <alignment vertical="center"/>
    </xf>
    <xf numFmtId="0" fontId="72" fillId="44" borderId="24" applyNumberFormat="0" applyProtection="0">
      <alignment vertical="center"/>
    </xf>
    <xf numFmtId="0" fontId="73" fillId="44" borderId="24" applyNumberFormat="0" applyProtection="0">
      <alignment vertical="center"/>
    </xf>
    <xf numFmtId="0" fontId="70" fillId="44" borderId="24" applyNumberFormat="0" applyProtection="0">
      <alignment horizontal="left" vertical="center" indent="1"/>
    </xf>
    <xf numFmtId="0" fontId="71" fillId="44" borderId="24" applyNumberFormat="0" applyProtection="0">
      <alignment horizontal="left" vertical="center" indent="1"/>
    </xf>
    <xf numFmtId="0" fontId="70" fillId="44" borderId="24" applyNumberFormat="0" applyProtection="0">
      <alignment horizontal="left" vertical="center" indent="1"/>
    </xf>
    <xf numFmtId="0" fontId="71" fillId="44" borderId="24" applyNumberFormat="0" applyProtection="0">
      <alignment horizontal="left" vertical="center" indent="1"/>
    </xf>
    <xf numFmtId="0" fontId="8" fillId="9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70" fillId="11" borderId="24" applyNumberFormat="0" applyProtection="0">
      <alignment horizontal="right" vertical="center"/>
    </xf>
    <xf numFmtId="0" fontId="71" fillId="11" borderId="24" applyNumberFormat="0" applyProtection="0">
      <alignment horizontal="right" vertical="center"/>
    </xf>
    <xf numFmtId="0" fontId="70" fillId="24" borderId="24" applyNumberFormat="0" applyProtection="0">
      <alignment horizontal="right" vertical="center"/>
    </xf>
    <xf numFmtId="0" fontId="71" fillId="24" borderId="24" applyNumberFormat="0" applyProtection="0">
      <alignment horizontal="right" vertical="center"/>
    </xf>
    <xf numFmtId="0" fontId="70" fillId="40" borderId="24" applyNumberFormat="0" applyProtection="0">
      <alignment horizontal="right" vertical="center"/>
    </xf>
    <xf numFmtId="0" fontId="71" fillId="40" borderId="24" applyNumberFormat="0" applyProtection="0">
      <alignment horizontal="right" vertical="center"/>
    </xf>
    <xf numFmtId="0" fontId="70" fillId="26" borderId="24" applyNumberFormat="0" applyProtection="0">
      <alignment horizontal="right" vertical="center"/>
    </xf>
    <xf numFmtId="0" fontId="71" fillId="26" borderId="24" applyNumberFormat="0" applyProtection="0">
      <alignment horizontal="right" vertical="center"/>
    </xf>
    <xf numFmtId="0" fontId="71" fillId="26" borderId="24" applyNumberFormat="0" applyProtection="0">
      <alignment horizontal="right" vertical="center"/>
    </xf>
    <xf numFmtId="0" fontId="71" fillId="26" borderId="24" applyNumberFormat="0" applyProtection="0">
      <alignment horizontal="right" vertical="center"/>
    </xf>
    <xf numFmtId="0" fontId="71" fillId="26" borderId="24" applyNumberFormat="0" applyProtection="0">
      <alignment horizontal="right" vertical="center"/>
    </xf>
    <xf numFmtId="0" fontId="71" fillId="26" borderId="24" applyNumberFormat="0" applyProtection="0">
      <alignment horizontal="right" vertical="center"/>
    </xf>
    <xf numFmtId="0" fontId="71" fillId="26" borderId="24" applyNumberFormat="0" applyProtection="0">
      <alignment horizontal="right" vertical="center"/>
    </xf>
    <xf numFmtId="0" fontId="70" fillId="34" borderId="24" applyNumberFormat="0" applyProtection="0">
      <alignment horizontal="right" vertical="center"/>
    </xf>
    <xf numFmtId="0" fontId="71" fillId="34" borderId="24" applyNumberFormat="0" applyProtection="0">
      <alignment horizontal="right" vertical="center"/>
    </xf>
    <xf numFmtId="0" fontId="70" fillId="42" borderId="24" applyNumberFormat="0" applyProtection="0">
      <alignment horizontal="right" vertical="center"/>
    </xf>
    <xf numFmtId="0" fontId="71" fillId="42" borderId="24" applyNumberFormat="0" applyProtection="0">
      <alignment horizontal="right" vertical="center"/>
    </xf>
    <xf numFmtId="0" fontId="70" fillId="41" borderId="24" applyNumberFormat="0" applyProtection="0">
      <alignment horizontal="right" vertical="center"/>
    </xf>
    <xf numFmtId="0" fontId="71" fillId="41" borderId="24" applyNumberFormat="0" applyProtection="0">
      <alignment horizontal="right" vertical="center"/>
    </xf>
    <xf numFmtId="0" fontId="71" fillId="41" borderId="24" applyNumberFormat="0" applyProtection="0">
      <alignment horizontal="right" vertical="center"/>
    </xf>
    <xf numFmtId="0" fontId="71" fillId="41" borderId="24" applyNumberFormat="0" applyProtection="0">
      <alignment horizontal="right" vertical="center"/>
    </xf>
    <xf numFmtId="0" fontId="70" fillId="47" borderId="24" applyNumberFormat="0" applyProtection="0">
      <alignment horizontal="right" vertical="center"/>
    </xf>
    <xf numFmtId="0" fontId="71" fillId="48" borderId="24" applyNumberFormat="0" applyProtection="0">
      <alignment horizontal="right" vertical="center"/>
    </xf>
    <xf numFmtId="0" fontId="71" fillId="48" borderId="24" applyNumberFormat="0" applyProtection="0">
      <alignment horizontal="right" vertical="center"/>
    </xf>
    <xf numFmtId="0" fontId="71" fillId="48" borderId="24" applyNumberFormat="0" applyProtection="0">
      <alignment horizontal="right" vertical="center"/>
    </xf>
    <xf numFmtId="0" fontId="70" fillId="25" borderId="24" applyNumberFormat="0" applyProtection="0">
      <alignment horizontal="right" vertical="center"/>
    </xf>
    <xf numFmtId="0" fontId="71" fillId="25" borderId="24" applyNumberFormat="0" applyProtection="0">
      <alignment horizontal="right" vertical="center"/>
    </xf>
    <xf numFmtId="0" fontId="74" fillId="49" borderId="24" applyNumberFormat="0" applyProtection="0">
      <alignment horizontal="left" vertical="center" indent="1"/>
    </xf>
    <xf numFmtId="0" fontId="75" fillId="49" borderId="24" applyNumberFormat="0" applyProtection="0">
      <alignment horizontal="left" vertical="center" indent="1"/>
    </xf>
    <xf numFmtId="0" fontId="70" fillId="50" borderId="25" applyNumberFormat="0" applyProtection="0">
      <alignment horizontal="left" vertical="center" indent="1"/>
    </xf>
    <xf numFmtId="0" fontId="71" fillId="50" borderId="25" applyNumberFormat="0" applyProtection="0">
      <alignment horizontal="left" vertical="center" indent="1"/>
    </xf>
    <xf numFmtId="0" fontId="76" fillId="51" borderId="0" applyNumberFormat="0" applyProtection="0">
      <alignment horizontal="left" vertical="center" indent="1"/>
    </xf>
    <xf numFmtId="0" fontId="8" fillId="9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77" fillId="50" borderId="24" applyNumberFormat="0" applyProtection="0">
      <alignment horizontal="left" vertical="center" indent="1"/>
    </xf>
    <xf numFmtId="0" fontId="77" fillId="52" borderId="24" applyNumberFormat="0" applyProtection="0">
      <alignment horizontal="left" vertical="center" indent="1"/>
    </xf>
    <xf numFmtId="0" fontId="8" fillId="52" borderId="24" applyNumberFormat="0" applyProtection="0">
      <alignment horizontal="left" vertical="center" indent="1"/>
    </xf>
    <xf numFmtId="0" fontId="8" fillId="52" borderId="24" applyNumberFormat="0" applyProtection="0">
      <alignment horizontal="left" vertical="center" indent="1"/>
    </xf>
    <xf numFmtId="0" fontId="8" fillId="43" borderId="24" applyNumberFormat="0" applyProtection="0">
      <alignment horizontal="left" vertical="center" indent="1"/>
    </xf>
    <xf numFmtId="0" fontId="8" fillId="43" borderId="24" applyNumberFormat="0" applyProtection="0">
      <alignment horizontal="left" vertical="center" indent="1"/>
    </xf>
    <xf numFmtId="0" fontId="8" fillId="6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6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7" borderId="24" applyNumberFormat="0" applyProtection="0">
      <alignment horizontal="left" vertical="center" indent="1"/>
    </xf>
    <xf numFmtId="0" fontId="8" fillId="9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9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18" fillId="0" borderId="0"/>
    <xf numFmtId="0" fontId="70" fillId="45" borderId="24" applyNumberFormat="0" applyProtection="0">
      <alignment vertical="center"/>
    </xf>
    <xf numFmtId="0" fontId="71" fillId="45" borderId="24" applyNumberFormat="0" applyProtection="0">
      <alignment vertical="center"/>
    </xf>
    <xf numFmtId="0" fontId="72" fillId="45" borderId="24" applyNumberFormat="0" applyProtection="0">
      <alignment vertical="center"/>
    </xf>
    <xf numFmtId="0" fontId="73" fillId="45" borderId="24" applyNumberFormat="0" applyProtection="0">
      <alignment vertical="center"/>
    </xf>
    <xf numFmtId="0" fontId="70" fillId="45" borderId="24" applyNumberFormat="0" applyProtection="0">
      <alignment horizontal="left" vertical="center" indent="1"/>
    </xf>
    <xf numFmtId="0" fontId="71" fillId="45" borderId="24" applyNumberFormat="0" applyProtection="0">
      <alignment horizontal="left" vertical="center" indent="1"/>
    </xf>
    <xf numFmtId="0" fontId="70" fillId="45" borderId="24" applyNumberFormat="0" applyProtection="0">
      <alignment horizontal="left" vertical="center" indent="1"/>
    </xf>
    <xf numFmtId="0" fontId="71" fillId="45" borderId="24" applyNumberFormat="0" applyProtection="0">
      <alignment horizontal="left" vertical="center" indent="1"/>
    </xf>
    <xf numFmtId="0" fontId="70" fillId="50" borderId="24" applyNumberFormat="0" applyProtection="0">
      <alignment horizontal="right" vertical="center"/>
    </xf>
    <xf numFmtId="0" fontId="71" fillId="50" borderId="24" applyNumberFormat="0" applyProtection="0">
      <alignment horizontal="right" vertical="center"/>
    </xf>
    <xf numFmtId="0" fontId="72" fillId="50" borderId="24" applyNumberFormat="0" applyProtection="0">
      <alignment horizontal="right" vertical="center"/>
    </xf>
    <xf numFmtId="0" fontId="73" fillId="50" borderId="24" applyNumberFormat="0" applyProtection="0">
      <alignment horizontal="right" vertical="center"/>
    </xf>
    <xf numFmtId="0" fontId="8" fillId="9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9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8" fillId="10" borderId="24" applyNumberFormat="0" applyProtection="0">
      <alignment horizontal="left" vertical="center" indent="1"/>
    </xf>
    <xf numFmtId="0" fontId="78" fillId="0" borderId="0"/>
    <xf numFmtId="0" fontId="79" fillId="50" borderId="24" applyNumberFormat="0" applyProtection="0">
      <alignment horizontal="right" vertical="center"/>
    </xf>
    <xf numFmtId="0" fontId="80" fillId="50" borderId="24" applyNumberFormat="0" applyProtection="0">
      <alignment horizontal="right" vertical="center"/>
    </xf>
    <xf numFmtId="0" fontId="12" fillId="0" borderId="0"/>
    <xf numFmtId="0" fontId="13" fillId="0" borderId="0"/>
    <xf numFmtId="167" fontId="81" fillId="53" borderId="0">
      <alignment horizontal="right" vertical="top"/>
    </xf>
    <xf numFmtId="38" fontId="81" fillId="53" borderId="0">
      <alignment horizontal="right" vertical="top"/>
    </xf>
    <xf numFmtId="0" fontId="31" fillId="0" borderId="0"/>
    <xf numFmtId="0" fontId="82" fillId="0" borderId="0"/>
    <xf numFmtId="0" fontId="83" fillId="0" borderId="0"/>
    <xf numFmtId="0" fontId="84" fillId="0" borderId="0" applyNumberFormat="0" applyFill="0" applyBorder="0" applyAlignment="0" applyProtection="0"/>
    <xf numFmtId="0" fontId="85" fillId="0" borderId="26" applyNumberFormat="0" applyFill="0" applyAlignment="0" applyProtection="0"/>
    <xf numFmtId="0" fontId="86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8" fillId="0" borderId="0"/>
    <xf numFmtId="0" fontId="20" fillId="39" borderId="0" applyNumberFormat="0" applyBorder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Protection="0"/>
    <xf numFmtId="0" fontId="21" fillId="54" borderId="0" applyNumberFormat="0" applyBorder="0" applyProtection="0"/>
    <xf numFmtId="0" fontId="20" fillId="39" borderId="0" applyNumberFormat="0" applyBorder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20" fillId="40" borderId="0" applyNumberFormat="0" applyBorder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Protection="0"/>
    <xf numFmtId="0" fontId="21" fillId="55" borderId="0" applyNumberFormat="0" applyBorder="0" applyProtection="0"/>
    <xf numFmtId="0" fontId="20" fillId="40" borderId="0" applyNumberFormat="0" applyBorder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41" borderId="0" applyNumberFormat="0" applyBorder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56" borderId="0" applyNumberFormat="0" applyBorder="0" applyProtection="0"/>
    <xf numFmtId="0" fontId="20" fillId="41" borderId="0" applyNumberFormat="0" applyBorder="0" applyProtection="0"/>
    <xf numFmtId="0" fontId="20" fillId="41" borderId="0" applyNumberFormat="0" applyBorder="0" applyAlignment="0" applyProtection="0"/>
    <xf numFmtId="0" fontId="21" fillId="56" borderId="0" applyNumberFormat="0" applyBorder="0" applyProtection="0"/>
    <xf numFmtId="0" fontId="20" fillId="41" borderId="0" applyNumberFormat="0" applyBorder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8" fillId="0" borderId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Protection="0"/>
    <xf numFmtId="0" fontId="21" fillId="36" borderId="0" applyNumberFormat="0" applyBorder="0" applyProtection="0"/>
    <xf numFmtId="0" fontId="20" fillId="32" borderId="0" applyNumberFormat="0" applyBorder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0" borderId="0"/>
    <xf numFmtId="0" fontId="20" fillId="33" borderId="0" applyNumberFormat="0" applyBorder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Protection="0"/>
    <xf numFmtId="0" fontId="21" fillId="37" borderId="0" applyNumberFormat="0" applyBorder="0" applyProtection="0"/>
    <xf numFmtId="0" fontId="20" fillId="33" borderId="0" applyNumberFormat="0" applyBorder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8" fillId="0" borderId="0"/>
    <xf numFmtId="0" fontId="20" fillId="42" borderId="0" applyNumberFormat="0" applyBorder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Protection="0"/>
    <xf numFmtId="0" fontId="21" fillId="57" borderId="0" applyNumberFormat="0" applyBorder="0" applyProtection="0"/>
    <xf numFmtId="0" fontId="20" fillId="42" borderId="0" applyNumberFormat="0" applyBorder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72" fontId="18" fillId="0" borderId="16">
      <protection locked="0"/>
    </xf>
    <xf numFmtId="0" fontId="55" fillId="15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18" fillId="0" borderId="0"/>
    <xf numFmtId="0" fontId="55" fillId="15" borderId="17" applyNumberFormat="0" applyProtection="0"/>
    <xf numFmtId="0" fontId="55" fillId="15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5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87" fillId="22" borderId="27" applyNumberForma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Alignment="0" applyProtection="0"/>
    <xf numFmtId="0" fontId="55" fillId="16" borderId="17" applyNumberFormat="0" applyProtection="0"/>
    <xf numFmtId="0" fontId="55" fillId="16" borderId="17" applyNumberFormat="0" applyAlignment="0" applyProtection="0"/>
    <xf numFmtId="0" fontId="87" fillId="22" borderId="27" applyNumberFormat="0" applyProtection="0"/>
    <xf numFmtId="0" fontId="55" fillId="16" borderId="17" applyNumberFormat="0" applyAlignment="0" applyProtection="0"/>
    <xf numFmtId="0" fontId="55" fillId="16" borderId="17" applyNumberForma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6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55" fillId="15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15" borderId="17" applyNumberFormat="0" applyAlignmen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Alignment="0" applyProtection="0"/>
    <xf numFmtId="0" fontId="8" fillId="0" borderId="0"/>
    <xf numFmtId="0" fontId="8" fillId="0" borderId="0"/>
    <xf numFmtId="0" fontId="88" fillId="58" borderId="28" applyNumberForma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58" borderId="28" applyNumberFormat="0" applyProtection="0"/>
    <xf numFmtId="0" fontId="8" fillId="0" borderId="0"/>
    <xf numFmtId="0" fontId="8" fillId="0" borderId="0"/>
    <xf numFmtId="0" fontId="59" fillId="6" borderId="24" applyNumberFormat="0" applyAlignmen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Alignment="0" applyProtection="0"/>
    <xf numFmtId="0" fontId="59" fillId="6" borderId="24" applyNumberFormat="0" applyAlignmen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Alignment="0" applyProtection="0"/>
    <xf numFmtId="0" fontId="59" fillId="6" borderId="24" applyNumberFormat="0" applyAlignmen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Alignment="0" applyProtection="0"/>
    <xf numFmtId="0" fontId="59" fillId="6" borderId="24" applyNumberFormat="0" applyAlignmen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Alignment="0" applyProtection="0"/>
    <xf numFmtId="0" fontId="59" fillId="6" borderId="24" applyNumberFormat="0" applyAlignmen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Alignment="0" applyProtection="0"/>
    <xf numFmtId="0" fontId="59" fillId="6" borderId="24" applyNumberFormat="0" applyAlignmen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Alignment="0" applyProtection="0"/>
    <xf numFmtId="0" fontId="59" fillId="6" borderId="24" applyNumberFormat="0" applyAlignment="0" applyProtection="0"/>
    <xf numFmtId="0" fontId="59" fillId="6" borderId="24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6" borderId="24" applyNumberFormat="0" applyAlignmen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Alignment="0" applyProtection="0"/>
    <xf numFmtId="0" fontId="8" fillId="0" borderId="0"/>
    <xf numFmtId="0" fontId="8" fillId="0" borderId="0"/>
    <xf numFmtId="0" fontId="89" fillId="58" borderId="27" applyNumberForma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58" borderId="27" applyNumberFormat="0" applyProtection="0"/>
    <xf numFmtId="0" fontId="8" fillId="0" borderId="0"/>
    <xf numFmtId="0" fontId="8" fillId="0" borderId="0"/>
    <xf numFmtId="0" fontId="25" fillId="6" borderId="17" applyNumberFormat="0" applyAlignmen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Alignment="0" applyProtection="0"/>
    <xf numFmtId="0" fontId="25" fillId="6" borderId="17" applyNumberFormat="0" applyAlignmen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Alignment="0" applyProtection="0"/>
    <xf numFmtId="0" fontId="25" fillId="6" borderId="17" applyNumberFormat="0" applyAlignmen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Alignment="0" applyProtection="0"/>
    <xf numFmtId="0" fontId="25" fillId="6" borderId="17" applyNumberFormat="0" applyAlignmen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Alignment="0" applyProtection="0"/>
    <xf numFmtId="0" fontId="25" fillId="6" borderId="17" applyNumberFormat="0" applyAlignmen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Alignment="0" applyProtection="0"/>
    <xf numFmtId="0" fontId="25" fillId="6" borderId="17" applyNumberFormat="0" applyAlignmen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Alignment="0" applyProtection="0"/>
    <xf numFmtId="0" fontId="25" fillId="6" borderId="17" applyNumberFormat="0" applyAlignment="0" applyProtection="0"/>
    <xf numFmtId="0" fontId="25" fillId="6" borderId="17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6" borderId="17" applyNumberFormat="0" applyAlignment="0" applyProtection="0"/>
    <xf numFmtId="0" fontId="90" fillId="0" borderId="0" applyNumberFormat="0" applyFill="0" applyBorder="0" applyAlignment="0" applyProtection="0"/>
    <xf numFmtId="0" fontId="8" fillId="0" borderId="0"/>
    <xf numFmtId="0" fontId="91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8" fillId="0" borderId="0"/>
    <xf numFmtId="0" fontId="58" fillId="0" borderId="0" applyNumberFormat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0" fontId="8" fillId="0" borderId="0"/>
    <xf numFmtId="0" fontId="8" fillId="0" borderId="0"/>
    <xf numFmtId="189" fontId="2" fillId="0" borderId="0" applyFill="0" applyBorder="0" applyAlignment="0" applyProtection="0"/>
    <xf numFmtId="0" fontId="8" fillId="0" borderId="0"/>
    <xf numFmtId="190" fontId="92" fillId="0" borderId="0" applyFont="0" applyFill="0" applyBorder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29" applyNumberFormat="0" applyProtection="0"/>
    <xf numFmtId="0" fontId="47" fillId="0" borderId="19" applyNumberFormat="0" applyFill="0" applyAlignment="0" applyProtection="0"/>
    <xf numFmtId="0" fontId="8" fillId="0" borderId="0"/>
    <xf numFmtId="0" fontId="47" fillId="0" borderId="19" applyNumberFormat="0" applyFill="0" applyAlignment="0" applyProtection="0"/>
    <xf numFmtId="0" fontId="8" fillId="0" borderId="0"/>
    <xf numFmtId="0" fontId="93" fillId="0" borderId="30" applyNumberForma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8" fillId="0" borderId="0"/>
    <xf numFmtId="0" fontId="8" fillId="0" borderId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31" applyNumberFormat="0" applyProtection="0"/>
    <xf numFmtId="0" fontId="48" fillId="0" borderId="20" applyNumberFormat="0" applyFill="0" applyAlignment="0" applyProtection="0"/>
    <xf numFmtId="0" fontId="8" fillId="0" borderId="0"/>
    <xf numFmtId="0" fontId="48" fillId="0" borderId="20" applyNumberFormat="0" applyFill="0" applyAlignment="0" applyProtection="0"/>
    <xf numFmtId="0" fontId="8" fillId="0" borderId="0"/>
    <xf numFmtId="0" fontId="94" fillId="0" borderId="32" applyNumberForma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8" fillId="0" borderId="0"/>
    <xf numFmtId="0" fontId="8" fillId="0" borderId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33" applyNumberFormat="0" applyProtection="0"/>
    <xf numFmtId="0" fontId="49" fillId="0" borderId="21" applyNumberFormat="0" applyFill="0" applyAlignment="0" applyProtection="0"/>
    <xf numFmtId="0" fontId="8" fillId="0" borderId="0"/>
    <xf numFmtId="0" fontId="49" fillId="0" borderId="21" applyNumberFormat="0" applyFill="0" applyAlignment="0" applyProtection="0"/>
    <xf numFmtId="0" fontId="8" fillId="0" borderId="0"/>
    <xf numFmtId="0" fontId="95" fillId="0" borderId="34" applyNumberForma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8" fillId="0" borderId="0"/>
    <xf numFmtId="0" fontId="8" fillId="0" borderId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Border="0" applyProtection="0"/>
    <xf numFmtId="0" fontId="49" fillId="0" borderId="0" applyNumberFormat="0" applyFill="0" applyBorder="0" applyAlignment="0" applyProtection="0"/>
    <xf numFmtId="0" fontId="8" fillId="0" borderId="0"/>
    <xf numFmtId="0" fontId="49" fillId="0" borderId="0" applyNumberFormat="0" applyFill="0" applyBorder="0" applyAlignment="0" applyProtection="0"/>
    <xf numFmtId="0" fontId="8" fillId="0" borderId="0"/>
    <xf numFmtId="0" fontId="95" fillId="0" borderId="0" applyNumberFormat="0" applyBorder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6" fillId="0" borderId="0" applyNumberFormat="0" applyFill="0" applyBorder="0" applyAlignment="0" applyProtection="0"/>
    <xf numFmtId="0" fontId="8" fillId="0" borderId="0"/>
    <xf numFmtId="0" fontId="97" fillId="0" borderId="0" applyNumberFormat="0" applyFill="0" applyBorder="0" applyAlignment="0" applyProtection="0"/>
    <xf numFmtId="0" fontId="8" fillId="0" borderId="0"/>
    <xf numFmtId="0" fontId="98" fillId="0" borderId="0" applyBorder="0">
      <alignment horizontal="center" vertical="center" wrapText="1"/>
    </xf>
    <xf numFmtId="0" fontId="8" fillId="0" borderId="0"/>
    <xf numFmtId="0" fontId="8" fillId="0" borderId="0"/>
    <xf numFmtId="172" fontId="28" fillId="13" borderId="16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99" fillId="44" borderId="0" applyBorder="0">
      <alignment horizontal="right"/>
    </xf>
    <xf numFmtId="0" fontId="8" fillId="0" borderId="0"/>
    <xf numFmtId="0" fontId="8" fillId="0" borderId="0"/>
    <xf numFmtId="49" fontId="100" fillId="0" borderId="0" applyBorder="0">
      <alignment vertical="center"/>
    </xf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5" fillId="0" borderId="26" applyNumberForma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" fillId="0" borderId="0"/>
    <xf numFmtId="0" fontId="101" fillId="0" borderId="35" applyNumberFormat="0" applyProtection="0"/>
    <xf numFmtId="0" fontId="8" fillId="0" borderId="0"/>
    <xf numFmtId="0" fontId="101" fillId="0" borderId="35" applyNumberFormat="0" applyProtection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5" fillId="0" borderId="26" applyNumberFormat="0" applyFill="0" applyAlignment="0" applyProtection="0"/>
    <xf numFmtId="3" fontId="28" fillId="0" borderId="0" applyBorder="0">
      <alignment vertical="center"/>
    </xf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58" fillId="0" borderId="15" applyNumberFormat="0" applyFill="0" applyAlignmen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3" borderId="18" applyNumberForma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26" fillId="43" borderId="18" applyNumberFormat="0" applyAlignment="0" applyProtection="0"/>
    <xf numFmtId="0" fontId="8" fillId="0" borderId="0"/>
    <xf numFmtId="0" fontId="102" fillId="59" borderId="36" applyNumberFormat="0" applyProtection="0"/>
    <xf numFmtId="0" fontId="8" fillId="0" borderId="0"/>
    <xf numFmtId="0" fontId="102" fillId="59" borderId="36" applyNumberFormat="0" applyProtection="0"/>
    <xf numFmtId="0" fontId="8" fillId="0" borderId="0"/>
    <xf numFmtId="0" fontId="8" fillId="0" borderId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26" fillId="43" borderId="1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43" borderId="18" applyNumberFormat="0" applyAlignment="0" applyProtection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58" fillId="0" borderId="0" applyFill="0">
      <alignment wrapText="1"/>
    </xf>
    <xf numFmtId="0" fontId="8" fillId="0" borderId="0"/>
    <xf numFmtId="0" fontId="58" fillId="0" borderId="0" applyFill="0">
      <alignment wrapText="1"/>
    </xf>
    <xf numFmtId="0" fontId="97" fillId="0" borderId="0">
      <alignment horizontal="center" vertical="top" wrapText="1"/>
    </xf>
    <xf numFmtId="0" fontId="8" fillId="0" borderId="0"/>
    <xf numFmtId="0" fontId="8" fillId="0" borderId="0"/>
    <xf numFmtId="0" fontId="103" fillId="0" borderId="0">
      <alignment horizontal="center" vertical="center" wrapText="1"/>
    </xf>
    <xf numFmtId="0" fontId="8" fillId="0" borderId="0"/>
    <xf numFmtId="0" fontId="8" fillId="0" borderId="0"/>
    <xf numFmtId="191" fontId="104" fillId="8" borderId="1">
      <alignment wrapText="1"/>
    </xf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05" fillId="0" borderId="0" applyNumberFormat="0" applyBorder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" fillId="0" borderId="0"/>
    <xf numFmtId="0" fontId="106" fillId="0" borderId="0" applyNumberFormat="0" applyBorder="0" applyProtection="0"/>
    <xf numFmtId="0" fontId="8" fillId="0" borderId="0"/>
    <xf numFmtId="0" fontId="106" fillId="0" borderId="0" applyNumberFormat="0" applyBorder="0" applyProtection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4" borderId="0" applyNumberFormat="0" applyBorder="0" applyProtection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8" fillId="0" borderId="0"/>
    <xf numFmtId="0" fontId="107" fillId="60" borderId="0" applyNumberFormat="0" applyBorder="0" applyProtection="0"/>
    <xf numFmtId="0" fontId="8" fillId="0" borderId="0"/>
    <xf numFmtId="0" fontId="107" fillId="60" borderId="0" applyNumberFormat="0" applyBorder="0" applyProtection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9" fontId="99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08" fillId="0" borderId="0"/>
    <xf numFmtId="0" fontId="18" fillId="0" borderId="0"/>
    <xf numFmtId="0" fontId="108" fillId="0" borderId="0"/>
    <xf numFmtId="0" fontId="8" fillId="0" borderId="0"/>
    <xf numFmtId="0" fontId="8" fillId="0" borderId="0"/>
    <xf numFmtId="0" fontId="92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8" fillId="0" borderId="0"/>
    <xf numFmtId="0" fontId="8" fillId="0" borderId="0"/>
    <xf numFmtId="0" fontId="92" fillId="0" borderId="0"/>
    <xf numFmtId="0" fontId="1" fillId="0" borderId="0"/>
    <xf numFmtId="0" fontId="1" fillId="0" borderId="0"/>
    <xf numFmtId="0" fontId="92" fillId="0" borderId="0"/>
    <xf numFmtId="49" fontId="99" fillId="0" borderId="0" applyBorder="0">
      <alignment vertical="top"/>
    </xf>
    <xf numFmtId="0" fontId="8" fillId="0" borderId="0"/>
    <xf numFmtId="0" fontId="8" fillId="0" borderId="0"/>
    <xf numFmtId="0" fontId="12" fillId="0" borderId="0">
      <alignment vertical="center"/>
    </xf>
    <xf numFmtId="0" fontId="8" fillId="0" borderId="0"/>
    <xf numFmtId="0" fontId="8" fillId="0" borderId="0"/>
    <xf numFmtId="0" fontId="109" fillId="0" borderId="0"/>
    <xf numFmtId="0" fontId="8" fillId="0" borderId="0"/>
    <xf numFmtId="0" fontId="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0" fontId="12" fillId="0" borderId="0">
      <alignment vertical="center"/>
    </xf>
    <xf numFmtId="0" fontId="8" fillId="0" borderId="0"/>
    <xf numFmtId="0" fontId="1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181" fontId="82" fillId="0" borderId="0" applyFont="0" applyBorder="0" applyProtection="0"/>
    <xf numFmtId="0" fontId="18" fillId="0" borderId="0"/>
    <xf numFmtId="0" fontId="14" fillId="0" borderId="0"/>
    <xf numFmtId="0" fontId="2" fillId="0" borderId="0"/>
    <xf numFmtId="0" fontId="2" fillId="0" borderId="0"/>
    <xf numFmtId="0" fontId="32" fillId="0" borderId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12" fillId="0" borderId="0">
      <alignment vertical="center"/>
    </xf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2" fillId="0" borderId="0" applyBorder="0" applyProtection="0"/>
    <xf numFmtId="0" fontId="8" fillId="0" borderId="0">
      <alignment wrapText="1"/>
    </xf>
    <xf numFmtId="0" fontId="8" fillId="0" borderId="0"/>
    <xf numFmtId="0" fontId="8" fillId="0" borderId="0"/>
    <xf numFmtId="181" fontId="82" fillId="0" borderId="0" applyFont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82" fillId="0" borderId="0" applyFont="0" applyBorder="0" applyProtection="0"/>
    <xf numFmtId="0" fontId="2" fillId="0" borderId="0"/>
    <xf numFmtId="0" fontId="2" fillId="0" borderId="0"/>
    <xf numFmtId="0" fontId="8" fillId="0" borderId="0"/>
    <xf numFmtId="0" fontId="18" fillId="0" borderId="0"/>
    <xf numFmtId="0" fontId="8" fillId="0" borderId="0"/>
    <xf numFmtId="0" fontId="18" fillId="0" borderId="0"/>
    <xf numFmtId="0" fontId="109" fillId="0" borderId="0"/>
    <xf numFmtId="0" fontId="8" fillId="0" borderId="0"/>
    <xf numFmtId="0" fontId="8" fillId="0" borderId="0"/>
    <xf numFmtId="0" fontId="10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08" fillId="0" borderId="0"/>
    <xf numFmtId="0" fontId="77" fillId="0" borderId="0" applyBorder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181" fontId="19" fillId="0" borderId="0" applyBorder="0" applyProtection="0"/>
    <xf numFmtId="0" fontId="2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2" fillId="0" borderId="0" applyBorder="0" applyProtection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Border="0" applyProtection="0"/>
    <xf numFmtId="181" fontId="110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181" fontId="19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111" fillId="0" borderId="0"/>
    <xf numFmtId="0" fontId="8" fillId="0" borderId="0"/>
    <xf numFmtId="181" fontId="110" fillId="0" borderId="0" applyBorder="0" applyProtection="0"/>
    <xf numFmtId="0" fontId="8" fillId="0" borderId="0"/>
    <xf numFmtId="181" fontId="110" fillId="0" borderId="0" applyBorder="0" applyProtection="0"/>
    <xf numFmtId="0" fontId="2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0" borderId="0" applyBorder="0" applyProtection="0"/>
    <xf numFmtId="0" fontId="8" fillId="0" borderId="0"/>
    <xf numFmtId="0" fontId="8" fillId="0" borderId="0"/>
    <xf numFmtId="0" fontId="18" fillId="0" borderId="0"/>
    <xf numFmtId="0" fontId="112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181" fontId="113" fillId="0" borderId="0" applyBorder="0" applyProtection="0"/>
    <xf numFmtId="0" fontId="8" fillId="0" borderId="0"/>
    <xf numFmtId="181" fontId="113" fillId="0" borderId="0" applyBorder="0" applyProtection="0"/>
    <xf numFmtId="0" fontId="2" fillId="0" borderId="0"/>
    <xf numFmtId="0" fontId="8" fillId="0" borderId="0"/>
    <xf numFmtId="181" fontId="113" fillId="0" borderId="0" applyBorder="0" applyProtection="0"/>
    <xf numFmtId="0" fontId="8" fillId="0" borderId="0"/>
    <xf numFmtId="0" fontId="8" fillId="0" borderId="0"/>
    <xf numFmtId="181" fontId="35" fillId="0" borderId="0" applyBorder="0" applyProtection="0"/>
    <xf numFmtId="0" fontId="8" fillId="0" borderId="0"/>
    <xf numFmtId="49" fontId="99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8" fillId="0" borderId="0"/>
    <xf numFmtId="0" fontId="8" fillId="0" borderId="0"/>
    <xf numFmtId="0" fontId="114" fillId="0" borderId="0"/>
    <xf numFmtId="0" fontId="115" fillId="0" borderId="0"/>
    <xf numFmtId="0" fontId="8" fillId="0" borderId="0"/>
    <xf numFmtId="181" fontId="110" fillId="0" borderId="0" applyBorder="0" applyProtection="0"/>
    <xf numFmtId="0" fontId="8" fillId="0" borderId="0"/>
    <xf numFmtId="181" fontId="110" fillId="0" borderId="0" applyBorder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1" fontId="110" fillId="0" borderId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NumberFormat="0" applyBorder="0" applyProtection="0"/>
    <xf numFmtId="0" fontId="32" fillId="0" borderId="0" applyNumberFormat="0" applyBorder="0" applyProtection="0"/>
    <xf numFmtId="0" fontId="31" fillId="0" borderId="0"/>
    <xf numFmtId="0" fontId="8" fillId="0" borderId="0"/>
    <xf numFmtId="0" fontId="8" fillId="0" borderId="0"/>
    <xf numFmtId="0" fontId="1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49" fontId="99" fillId="0" borderId="0" applyBorder="0">
      <alignment vertical="top"/>
    </xf>
    <xf numFmtId="0" fontId="8" fillId="0" borderId="0"/>
    <xf numFmtId="0" fontId="8" fillId="0" borderId="0"/>
    <xf numFmtId="0" fontId="116" fillId="0" borderId="0" applyNumberFormat="0" applyBorder="0" applyProtection="0"/>
    <xf numFmtId="0" fontId="35" fillId="0" borderId="0" applyNumberFormat="0" applyBorder="0" applyProtection="0"/>
    <xf numFmtId="0" fontId="117" fillId="0" borderId="0"/>
    <xf numFmtId="0" fontId="8" fillId="0" borderId="0"/>
    <xf numFmtId="0" fontId="117" fillId="0" borderId="0"/>
    <xf numFmtId="0" fontId="8" fillId="0" borderId="0"/>
    <xf numFmtId="0" fontId="35" fillId="0" borderId="0" applyNumberFormat="0" applyBorder="0" applyProtection="0"/>
    <xf numFmtId="0" fontId="35" fillId="0" borderId="0" applyNumberFormat="0" applyBorder="0" applyProtection="0"/>
    <xf numFmtId="0" fontId="8" fillId="0" borderId="0"/>
    <xf numFmtId="0" fontId="32" fillId="0" borderId="0"/>
    <xf numFmtId="0" fontId="1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/>
    <xf numFmtId="0" fontId="12" fillId="0" borderId="0">
      <alignment vertical="center"/>
    </xf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8" fillId="0" borderId="0"/>
    <xf numFmtId="0" fontId="8" fillId="0" borderId="0"/>
    <xf numFmtId="0" fontId="18" fillId="0" borderId="0"/>
    <xf numFmtId="49" fontId="99" fillId="0" borderId="0" applyBorder="0">
      <alignment vertical="top"/>
    </xf>
    <xf numFmtId="0" fontId="8" fillId="0" borderId="0"/>
    <xf numFmtId="0" fontId="18" fillId="0" borderId="0"/>
    <xf numFmtId="0" fontId="8" fillId="0" borderId="0"/>
    <xf numFmtId="0" fontId="10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49" fontId="99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top"/>
    </xf>
    <xf numFmtId="0" fontId="8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108" fillId="0" borderId="0"/>
    <xf numFmtId="0" fontId="2" fillId="0" borderId="0"/>
    <xf numFmtId="0" fontId="2" fillId="0" borderId="0"/>
    <xf numFmtId="49" fontId="99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0" borderId="0"/>
    <xf numFmtId="49" fontId="99" fillId="0" borderId="0" applyBorder="0">
      <alignment vertical="top"/>
    </xf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1" borderId="0" applyNumberFormat="0" applyBorder="0" applyProtection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8" fillId="0" borderId="0"/>
    <xf numFmtId="0" fontId="119" fillId="18" borderId="0" applyNumberFormat="0" applyBorder="0" applyProtection="0"/>
    <xf numFmtId="0" fontId="8" fillId="0" borderId="0"/>
    <xf numFmtId="0" fontId="119" fillId="18" borderId="0" applyNumberFormat="0" applyBorder="0" applyProtection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 applyFill="0" applyBorder="0" applyProtection="0">
      <alignment horizontal="center" vertical="center" wrapText="1"/>
    </xf>
    <xf numFmtId="0" fontId="8" fillId="0" borderId="0"/>
    <xf numFmtId="0" fontId="8" fillId="0" borderId="0"/>
    <xf numFmtId="0" fontId="2" fillId="0" borderId="0" applyNumberFormat="0" applyFill="0" applyBorder="0" applyProtection="0">
      <alignment horizontal="justify" vertical="center" wrapText="1"/>
    </xf>
    <xf numFmtId="0" fontId="8" fillId="0" borderId="0"/>
    <xf numFmtId="0" fontId="8" fillId="0" borderId="0"/>
    <xf numFmtId="0" fontId="120" fillId="44" borderId="0" applyNumberFormat="0" applyBorder="0" applyAlignment="0">
      <protection locked="0"/>
    </xf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6" fillId="0" borderId="0" applyNumberFormat="0" applyBorder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8" fillId="0" borderId="0"/>
    <xf numFmtId="0" fontId="121" fillId="0" borderId="0" applyNumberFormat="0" applyBorder="0" applyProtection="0"/>
    <xf numFmtId="0" fontId="8" fillId="0" borderId="0"/>
    <xf numFmtId="0" fontId="121" fillId="0" borderId="0" applyNumberFormat="0" applyBorder="0" applyProtection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7" fillId="45" borderId="23" applyNumberFormat="0" applyProtection="0"/>
    <xf numFmtId="0" fontId="110" fillId="61" borderId="37" applyNumberFormat="0" applyProtection="0"/>
    <xf numFmtId="0" fontId="8" fillId="0" borderId="0"/>
    <xf numFmtId="0" fontId="110" fillId="61" borderId="37" applyNumberFormat="0" applyProtection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45" borderId="23" applyNumberFormat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8" fillId="0" borderId="0"/>
    <xf numFmtId="0" fontId="8" fillId="0" borderId="0"/>
    <xf numFmtId="9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9" fontId="92" fillId="0" borderId="0" applyFont="0" applyFill="0" applyBorder="0" applyAlignment="0" applyProtection="0"/>
    <xf numFmtId="0" fontId="8" fillId="0" borderId="0"/>
    <xf numFmtId="9" fontId="92" fillId="0" borderId="0" applyFont="0" applyFill="0" applyBorder="0" applyAlignment="0" applyProtection="0"/>
    <xf numFmtId="9" fontId="2" fillId="0" borderId="0" applyFill="0" applyBorder="0" applyAlignment="0" applyProtection="0"/>
    <xf numFmtId="0" fontId="8" fillId="0" borderId="0"/>
    <xf numFmtId="0" fontId="8" fillId="0" borderId="0"/>
    <xf numFmtId="9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92" fillId="0" borderId="0" applyFont="0" applyFill="0" applyBorder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56" fillId="0" borderId="22" applyNumberForma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8" fillId="0" borderId="0"/>
    <xf numFmtId="0" fontId="122" fillId="0" borderId="38" applyNumberFormat="0" applyProtection="0"/>
    <xf numFmtId="0" fontId="8" fillId="0" borderId="0"/>
    <xf numFmtId="0" fontId="122" fillId="0" borderId="38" applyNumberFormat="0" applyProtection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32" fillId="0" borderId="0" applyNumberFormat="0" applyBorder="0" applyProtection="0"/>
    <xf numFmtId="0" fontId="32" fillId="0" borderId="0" applyNumberFormat="0" applyBorder="0" applyProtection="0"/>
    <xf numFmtId="167" fontId="14" fillId="0" borderId="0">
      <alignment vertical="top"/>
    </xf>
    <xf numFmtId="0" fontId="8" fillId="0" borderId="0"/>
    <xf numFmtId="0" fontId="35" fillId="0" borderId="0" applyNumberFormat="0" applyBorder="0" applyProtection="0"/>
    <xf numFmtId="0" fontId="8" fillId="0" borderId="0"/>
    <xf numFmtId="0" fontId="35" fillId="0" borderId="0" applyNumberFormat="0" applyBorder="0" applyProtection="0"/>
    <xf numFmtId="0" fontId="12" fillId="0" borderId="0"/>
    <xf numFmtId="0" fontId="8" fillId="0" borderId="0"/>
    <xf numFmtId="0" fontId="35" fillId="0" borderId="0" applyNumberFormat="0" applyBorder="0" applyProtection="0"/>
    <xf numFmtId="0" fontId="8" fillId="0" borderId="0"/>
    <xf numFmtId="0" fontId="8" fillId="0" borderId="0"/>
    <xf numFmtId="0" fontId="32" fillId="0" borderId="0"/>
    <xf numFmtId="0" fontId="116" fillId="0" borderId="0" applyNumberFormat="0" applyBorder="0" applyProtection="0"/>
    <xf numFmtId="0" fontId="8" fillId="0" borderId="0"/>
    <xf numFmtId="164" fontId="58" fillId="0" borderId="0" applyFill="0" applyBorder="0" applyAlignment="0" applyProtection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164" fontId="5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6" fillId="0" borderId="0" applyNumberFormat="0" applyBorder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123" fillId="0" borderId="0" applyNumberFormat="0" applyBorder="0" applyProtection="0"/>
    <xf numFmtId="0" fontId="8" fillId="0" borderId="0"/>
    <xf numFmtId="0" fontId="123" fillId="0" borderId="0" applyNumberFormat="0" applyBorder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49" fontId="58" fillId="0" borderId="0">
      <alignment horizontal="center"/>
    </xf>
    <xf numFmtId="0" fontId="8" fillId="0" borderId="0"/>
    <xf numFmtId="0" fontId="8" fillId="0" borderId="0"/>
    <xf numFmtId="0" fontId="8" fillId="0" borderId="0"/>
    <xf numFmtId="49" fontId="58" fillId="0" borderId="0">
      <alignment horizontal="center"/>
    </xf>
    <xf numFmtId="192" fontId="2" fillId="0" borderId="0" applyFill="0" applyBorder="0" applyAlignment="0" applyProtection="0"/>
    <xf numFmtId="193" fontId="2" fillId="0" borderId="0" applyFill="0" applyBorder="0" applyAlignment="0" applyProtection="0"/>
    <xf numFmtId="2" fontId="58" fillId="0" borderId="0" applyFill="0" applyBorder="0" applyAlignment="0" applyProtection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2" fontId="58" fillId="0" borderId="0" applyFill="0" applyBorder="0" applyAlignment="0" applyProtection="0"/>
    <xf numFmtId="0" fontId="8" fillId="0" borderId="0"/>
    <xf numFmtId="194" fontId="92" fillId="0" borderId="0" applyFont="0" applyFill="0" applyBorder="0" applyAlignment="0" applyProtection="0"/>
    <xf numFmtId="195" fontId="2" fillId="0" borderId="0" applyFill="0" applyBorder="0" applyAlignment="0" applyProtection="0"/>
    <xf numFmtId="195" fontId="2" fillId="0" borderId="0" applyFill="0" applyBorder="0" applyAlignment="0" applyProtection="0"/>
    <xf numFmtId="0" fontId="8" fillId="0" borderId="0"/>
    <xf numFmtId="0" fontId="8" fillId="0" borderId="0"/>
    <xf numFmtId="195" fontId="2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94" fontId="92" fillId="0" borderId="0" applyFont="0" applyFill="0" applyBorder="0" applyAlignment="0" applyProtection="0"/>
    <xf numFmtId="195" fontId="2" fillId="0" borderId="0" applyFill="0" applyBorder="0" applyAlignment="0" applyProtection="0"/>
    <xf numFmtId="195" fontId="2" fillId="0" borderId="0" applyFill="0" applyBorder="0" applyAlignment="0" applyProtection="0"/>
    <xf numFmtId="0" fontId="8" fillId="0" borderId="0"/>
    <xf numFmtId="194" fontId="92" fillId="0" borderId="0" applyFont="0" applyFill="0" applyBorder="0" applyAlignment="0" applyProtection="0"/>
    <xf numFmtId="0" fontId="8" fillId="0" borderId="0"/>
    <xf numFmtId="194" fontId="9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99" fillId="8" borderId="0" applyBorder="0">
      <alignment horizontal="right"/>
    </xf>
    <xf numFmtId="4" fontId="99" fillId="8" borderId="0" applyBorder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4" fontId="99" fillId="8" borderId="0" applyBorder="0">
      <alignment horizontal="right"/>
    </xf>
    <xf numFmtId="4" fontId="99" fillId="15" borderId="0" applyBorder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2" fillId="8" borderId="0" applyBorder="0">
      <alignment horizontal="right"/>
    </xf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8" borderId="0" applyNumberFormat="0" applyBorder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8" fillId="0" borderId="0"/>
    <xf numFmtId="0" fontId="124" fillId="19" borderId="0" applyNumberFormat="0" applyBorder="0" applyProtection="0"/>
    <xf numFmtId="0" fontId="8" fillId="0" borderId="0"/>
    <xf numFmtId="0" fontId="124" fillId="19" borderId="0" applyNumberFormat="0" applyBorder="0" applyProtection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96" fontId="2" fillId="0" borderId="0" applyFill="0" applyBorder="0" applyProtection="0">
      <alignment horizontal="center" vertical="center"/>
    </xf>
    <xf numFmtId="0" fontId="8" fillId="0" borderId="0"/>
    <xf numFmtId="0" fontId="8" fillId="0" borderId="0"/>
    <xf numFmtId="197" fontId="16" fillId="0" borderId="0">
      <protection locked="0"/>
    </xf>
    <xf numFmtId="0" fontId="18" fillId="0" borderId="0" applyBorder="0">
      <alignment horizontal="center" vertical="center" wrapText="1"/>
    </xf>
    <xf numFmtId="0" fontId="8" fillId="0" borderId="0"/>
    <xf numFmtId="0" fontId="8" fillId="0" borderId="0"/>
    <xf numFmtId="0" fontId="85" fillId="0" borderId="26" applyNumberFormat="0" applyFill="0" applyAlignment="0" applyProtection="0"/>
    <xf numFmtId="0" fontId="85" fillId="0" borderId="26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11" borderId="0" applyNumberFormat="0" applyBorder="0" applyAlignment="0" applyProtection="0"/>
    <xf numFmtId="0" fontId="8" fillId="0" borderId="0"/>
    <xf numFmtId="0" fontId="8" fillId="0" borderId="0"/>
    <xf numFmtId="0" fontId="43" fillId="8" borderId="0" applyNumberFormat="0" applyBorder="0" applyAlignment="0" applyProtection="0"/>
    <xf numFmtId="0" fontId="8" fillId="0" borderId="0"/>
    <xf numFmtId="0" fontId="8" fillId="0" borderId="0"/>
    <xf numFmtId="0" fontId="18" fillId="0" borderId="0"/>
    <xf numFmtId="0" fontId="2" fillId="45" borderId="23" applyNumberFormat="0" applyAlignment="0" applyProtection="0"/>
    <xf numFmtId="0" fontId="2" fillId="45" borderId="23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56" fillId="0" borderId="22" applyNumberFormat="0" applyFill="0" applyAlignment="0" applyProtection="0"/>
    <xf numFmtId="0" fontId="8" fillId="0" borderId="0"/>
    <xf numFmtId="0" fontId="8" fillId="0" borderId="0"/>
    <xf numFmtId="0" fontId="26" fillId="43" borderId="18" applyNumberFormat="0" applyAlignment="0" applyProtection="0"/>
    <xf numFmtId="0" fontId="8" fillId="0" borderId="0"/>
    <xf numFmtId="0" fontId="8" fillId="0" borderId="0"/>
    <xf numFmtId="0" fontId="86" fillId="0" borderId="0" applyNumberFormat="0" applyFill="0" applyBorder="0" applyAlignment="0" applyProtection="0"/>
    <xf numFmtId="0" fontId="8" fillId="0" borderId="0"/>
    <xf numFmtId="0" fontId="8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Border="1" applyAlignment="1"/>
    <xf numFmtId="0" fontId="5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/>
    </xf>
    <xf numFmtId="3" fontId="3" fillId="4" borderId="6" xfId="0" applyNumberFormat="1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 wrapText="1"/>
    </xf>
    <xf numFmtId="3" fontId="3" fillId="4" borderId="7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3" fillId="5" borderId="7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4" borderId="8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3" fillId="4" borderId="0" xfId="0" applyNumberFormat="1" applyFont="1" applyFill="1" applyAlignment="1">
      <alignment vertical="center"/>
    </xf>
    <xf numFmtId="3" fontId="9" fillId="4" borderId="0" xfId="1" applyNumberFormat="1" applyFont="1" applyFill="1" applyAlignment="1">
      <alignment vertical="center"/>
    </xf>
    <xf numFmtId="0" fontId="3" fillId="0" borderId="6" xfId="0" applyFont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3" fontId="10" fillId="4" borderId="7" xfId="0" applyNumberFormat="1" applyFont="1" applyFill="1" applyBorder="1" applyAlignment="1">
      <alignment vertical="center"/>
    </xf>
    <xf numFmtId="3" fontId="10" fillId="4" borderId="7" xfId="0" applyNumberFormat="1" applyFont="1" applyFill="1" applyBorder="1" applyAlignment="1">
      <alignment horizontal="right" vertical="center"/>
    </xf>
    <xf numFmtId="3" fontId="3" fillId="4" borderId="11" xfId="0" applyNumberFormat="1" applyFont="1" applyFill="1" applyBorder="1" applyAlignment="1">
      <alignment vertical="center"/>
    </xf>
    <xf numFmtId="3" fontId="10" fillId="4" borderId="11" xfId="0" applyNumberFormat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/>
    </xf>
    <xf numFmtId="0" fontId="5" fillId="4" borderId="10" xfId="0" applyFont="1" applyFill="1" applyBorder="1" applyAlignment="1">
      <alignment wrapText="1"/>
    </xf>
    <xf numFmtId="3" fontId="3" fillId="4" borderId="12" xfId="0" applyNumberFormat="1" applyFont="1" applyFill="1" applyBorder="1"/>
    <xf numFmtId="3" fontId="3" fillId="4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3" fontId="3" fillId="0" borderId="12" xfId="0" applyNumberFormat="1" applyFont="1" applyFill="1" applyBorder="1"/>
    <xf numFmtId="3" fontId="3" fillId="0" borderId="12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wrapText="1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3" fontId="3" fillId="0" borderId="1" xfId="0" applyNumberFormat="1" applyFont="1" applyFill="1" applyBorder="1"/>
    <xf numFmtId="0" fontId="5" fillId="0" borderId="4" xfId="0" applyFont="1" applyFill="1" applyBorder="1" applyAlignment="1">
      <alignment horizontal="center"/>
    </xf>
    <xf numFmtId="3" fontId="3" fillId="0" borderId="4" xfId="0" applyNumberFormat="1" applyFont="1" applyFill="1" applyBorder="1"/>
    <xf numFmtId="3" fontId="3" fillId="0" borderId="4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wrapText="1"/>
    </xf>
    <xf numFmtId="3" fontId="3" fillId="4" borderId="4" xfId="0" applyNumberFormat="1" applyFont="1" applyFill="1" applyBorder="1"/>
    <xf numFmtId="0" fontId="5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3" fontId="3" fillId="0" borderId="6" xfId="0" applyNumberFormat="1" applyFont="1" applyFill="1" applyBorder="1"/>
    <xf numFmtId="0" fontId="11" fillId="0" borderId="13" xfId="0" applyFont="1" applyBorder="1"/>
    <xf numFmtId="3" fontId="6" fillId="0" borderId="14" xfId="0" applyNumberFormat="1" applyFont="1" applyFill="1" applyBorder="1"/>
    <xf numFmtId="3" fontId="6" fillId="0" borderId="12" xfId="0" applyNumberFormat="1" applyFont="1" applyFill="1" applyBorder="1"/>
    <xf numFmtId="3" fontId="6" fillId="0" borderId="12" xfId="0" applyNumberFormat="1" applyFont="1" applyFill="1" applyBorder="1" applyAlignment="1">
      <alignment horizontal="right" vertical="center"/>
    </xf>
    <xf numFmtId="3" fontId="3" fillId="62" borderId="6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103">
    <cellStyle name=" 1" xfId="3"/>
    <cellStyle name=" 1 2" xfId="4"/>
    <cellStyle name="%" xfId="5"/>
    <cellStyle name="%_Inputs" xfId="6"/>
    <cellStyle name="%_Inputs (const)" xfId="7"/>
    <cellStyle name="%_Inputs (const) 2" xfId="8"/>
    <cellStyle name="%_Inputs (const) 2 2" xfId="9"/>
    <cellStyle name="%_Inputs (const) 3" xfId="10"/>
    <cellStyle name="%_Inputs (const) 3 2" xfId="11"/>
    <cellStyle name="%_Inputs (const) 4" xfId="12"/>
    <cellStyle name="%_Inputs (const) 5" xfId="13"/>
    <cellStyle name="%_Inputs (const) 6" xfId="14"/>
    <cellStyle name="%_Inputs Co" xfId="15"/>
    <cellStyle name="_Model_RAB Мой" xfId="16"/>
    <cellStyle name="_Model_RAB Мой 2" xfId="17"/>
    <cellStyle name="_Model_RAB Мой_46EE.2011(v1.0)" xfId="18"/>
    <cellStyle name="_Model_RAB Мой_46EE.2011(v1.0) 2" xfId="19"/>
    <cellStyle name="_Model_RAB Мой_BALANCE.WARM.2011YEAR.NEW.UPDATE.SCHEME" xfId="20"/>
    <cellStyle name="_Model_RAB Мой_BALANCE.WARM.2011YEAR.NEW.UPDATE.SCHEME 2" xfId="21"/>
    <cellStyle name="_Model_RAB Мой_NADB.JNVLS.APTEKA.2011(v1.3.3)" xfId="22"/>
    <cellStyle name="_Model_RAB Мой_NADB.JNVLS.APTEKA.2011(v1.3.3) 2" xfId="23"/>
    <cellStyle name="_Model_RAB Мой_NADB.JNVLS.APTEKA.2011(v1.3.4)" xfId="24"/>
    <cellStyle name="_Model_RAB Мой_NADB.JNVLS.APTEKA.2011(v1.3.4) 2" xfId="25"/>
    <cellStyle name="_Model_RAB Мой_PREDEL.JKH.UTV.2011(v1.0.1)" xfId="26"/>
    <cellStyle name="_Model_RAB Мой_PREDEL.JKH.UTV.2011(v1.0.1) 2" xfId="27"/>
    <cellStyle name="_Model_RAB Мой_UPDATE.46EE.2011.TO.1.1" xfId="28"/>
    <cellStyle name="_Model_RAB Мой_UPDATE.46EE.2011.TO.1.1 2" xfId="29"/>
    <cellStyle name="_Model_RAB Мой_UPDATE.BALANCE.WARM.2011YEAR.TO.1.1" xfId="30"/>
    <cellStyle name="_Model_RAB Мой_UPDATE.BALANCE.WARM.2011YEAR.TO.1.1 2" xfId="31"/>
    <cellStyle name="_Model_RAB_MRSK_svod" xfId="32"/>
    <cellStyle name="_Model_RAB_MRSK_svod 2" xfId="33"/>
    <cellStyle name="_Model_RAB_MRSK_svod_46EE.2011(v1.0)" xfId="34"/>
    <cellStyle name="_Model_RAB_MRSK_svod_46EE.2011(v1.0) 2" xfId="35"/>
    <cellStyle name="_Model_RAB_MRSK_svod_BALANCE.WARM.2011YEAR.NEW.UPDATE.SCHEME" xfId="36"/>
    <cellStyle name="_Model_RAB_MRSK_svod_BALANCE.WARM.2011YEAR.NEW.UPDATE.SCHEME 2" xfId="37"/>
    <cellStyle name="_Model_RAB_MRSK_svod_NADB.JNVLS.APTEKA.2011(v1.3.3)" xfId="38"/>
    <cellStyle name="_Model_RAB_MRSK_svod_NADB.JNVLS.APTEKA.2011(v1.3.3) 2" xfId="39"/>
    <cellStyle name="_Model_RAB_MRSK_svod_NADB.JNVLS.APTEKA.2011(v1.3.4)" xfId="40"/>
    <cellStyle name="_Model_RAB_MRSK_svod_NADB.JNVLS.APTEKA.2011(v1.3.4) 2" xfId="41"/>
    <cellStyle name="_Model_RAB_MRSK_svod_PREDEL.JKH.UTV.2011(v1.0.1)" xfId="42"/>
    <cellStyle name="_Model_RAB_MRSK_svod_PREDEL.JKH.UTV.2011(v1.0.1) 2" xfId="43"/>
    <cellStyle name="_Model_RAB_MRSK_svod_UPDATE.46EE.2011.TO.1.1" xfId="44"/>
    <cellStyle name="_Model_RAB_MRSK_svod_UPDATE.46EE.2011.TO.1.1 2" xfId="45"/>
    <cellStyle name="_Model_RAB_MRSK_svod_UPDATE.BALANCE.WARM.2011YEAR.TO.1.1" xfId="46"/>
    <cellStyle name="_Model_RAB_MRSK_svod_UPDATE.BALANCE.WARM.2011YEAR.TO.1.1 2" xfId="47"/>
    <cellStyle name="_ВО ОП ТЭС-ОТ- 2007" xfId="48"/>
    <cellStyle name="_ВФ ОАО ТЭС-ОТ- 2009" xfId="49"/>
    <cellStyle name="_выручка по присоединениям2" xfId="50"/>
    <cellStyle name="_Договор аренды ЯЭ с разбивкой" xfId="51"/>
    <cellStyle name="_Исходные данные для модели" xfId="52"/>
    <cellStyle name="_Исходные данные для модели 2" xfId="53"/>
    <cellStyle name="_МОДЕЛЬ_1 (2)" xfId="54"/>
    <cellStyle name="_МОДЕЛЬ_1 (2) 2" xfId="55"/>
    <cellStyle name="_МОДЕЛЬ_1 (2)_46EE.2011(v1.0)" xfId="56"/>
    <cellStyle name="_МОДЕЛЬ_1 (2)_46EE.2011(v1.0) 2" xfId="57"/>
    <cellStyle name="_МОДЕЛЬ_1 (2)_BALANCE.WARM.2011YEAR.NEW.UPDATE.SCHEME" xfId="58"/>
    <cellStyle name="_МОДЕЛЬ_1 (2)_BALANCE.WARM.2011YEAR.NEW.UPDATE.SCHEME 2" xfId="59"/>
    <cellStyle name="_МОДЕЛЬ_1 (2)_NADB.JNVLS.APTEKA.2011(v1.3.3)" xfId="60"/>
    <cellStyle name="_МОДЕЛЬ_1 (2)_NADB.JNVLS.APTEKA.2011(v1.3.3) 2" xfId="61"/>
    <cellStyle name="_МОДЕЛЬ_1 (2)_NADB.JNVLS.APTEKA.2011(v1.3.4)" xfId="62"/>
    <cellStyle name="_МОДЕЛЬ_1 (2)_NADB.JNVLS.APTEKA.2011(v1.3.4) 2" xfId="63"/>
    <cellStyle name="_МОДЕЛЬ_1 (2)_PREDEL.JKH.UTV.2011(v1.0.1)" xfId="64"/>
    <cellStyle name="_МОДЕЛЬ_1 (2)_PREDEL.JKH.UTV.2011(v1.0.1) 2" xfId="65"/>
    <cellStyle name="_МОДЕЛЬ_1 (2)_UPDATE.46EE.2011.TO.1.1" xfId="66"/>
    <cellStyle name="_МОДЕЛЬ_1 (2)_UPDATE.46EE.2011.TO.1.1 2" xfId="67"/>
    <cellStyle name="_МОДЕЛЬ_1 (2)_UPDATE.BALANCE.WARM.2011YEAR.TO.1.1" xfId="68"/>
    <cellStyle name="_МОДЕЛЬ_1 (2)_UPDATE.BALANCE.WARM.2011YEAR.TO.1.1 2" xfId="69"/>
    <cellStyle name="_НВВ 2009 постатейно свод по филиалам_09_02_09" xfId="70"/>
    <cellStyle name="_НВВ 2009 постатейно свод по филиалам_09_02_09 2" xfId="71"/>
    <cellStyle name="_НВВ 2009 постатейно свод по филиалам_для Валентина" xfId="72"/>
    <cellStyle name="_НВВ 2009 постатейно свод по филиалам_для Валентина 2" xfId="73"/>
    <cellStyle name="_Омск" xfId="74"/>
    <cellStyle name="_ОТ ИД 2009" xfId="75"/>
    <cellStyle name="_пр 5 тариф RAB" xfId="76"/>
    <cellStyle name="_пр 5 тариф RAB 2" xfId="77"/>
    <cellStyle name="_пр 5 тариф RAB_46EE.2011(v1.0)" xfId="78"/>
    <cellStyle name="_пр 5 тариф RAB_46EE.2011(v1.0) 2" xfId="79"/>
    <cellStyle name="_пр 5 тариф RAB_BALANCE.WARM.2011YEAR.NEW.UPDATE.SCHEME" xfId="80"/>
    <cellStyle name="_пр 5 тариф RAB_BALANCE.WARM.2011YEAR.NEW.UPDATE.SCHEME 2" xfId="81"/>
    <cellStyle name="_пр 5 тариф RAB_NADB.JNVLS.APTEKA.2011(v1.3.3)" xfId="82"/>
    <cellStyle name="_пр 5 тариф RAB_NADB.JNVLS.APTEKA.2011(v1.3.3) 2" xfId="83"/>
    <cellStyle name="_пр 5 тариф RAB_NADB.JNVLS.APTEKA.2011(v1.3.4)" xfId="84"/>
    <cellStyle name="_пр 5 тариф RAB_NADB.JNVLS.APTEKA.2011(v1.3.4) 2" xfId="85"/>
    <cellStyle name="_пр 5 тариф RAB_PREDEL.JKH.UTV.2011(v1.0.1)" xfId="86"/>
    <cellStyle name="_пр 5 тариф RAB_PREDEL.JKH.UTV.2011(v1.0.1) 2" xfId="87"/>
    <cellStyle name="_пр 5 тариф RAB_UPDATE.46EE.2011.TO.1.1" xfId="88"/>
    <cellStyle name="_пр 5 тариф RAB_UPDATE.46EE.2011.TO.1.1 2" xfId="89"/>
    <cellStyle name="_пр 5 тариф RAB_UPDATE.BALANCE.WARM.2011YEAR.TO.1.1" xfId="90"/>
    <cellStyle name="_пр 5 тариф RAB_UPDATE.BALANCE.WARM.2011YEAR.TO.1.1 2" xfId="91"/>
    <cellStyle name="_Предожение _ДБП_2009 г ( согласованные БП)  (2)" xfId="92"/>
    <cellStyle name="_Приложение МТС-3-КС" xfId="93"/>
    <cellStyle name="_Приложение-МТС--2-1" xfId="94"/>
    <cellStyle name="_Расчет RAB_22072008" xfId="95"/>
    <cellStyle name="_Расчет RAB_22072008 2" xfId="96"/>
    <cellStyle name="_Расчет RAB_22072008_46EE.2011(v1.0)" xfId="97"/>
    <cellStyle name="_Расчет RAB_22072008_46EE.2011(v1.0) 2" xfId="98"/>
    <cellStyle name="_Расчет RAB_22072008_BALANCE.WARM.2011YEAR.NEW.UPDATE.SCHEME" xfId="99"/>
    <cellStyle name="_Расчет RAB_22072008_BALANCE.WARM.2011YEAR.NEW.UPDATE.SCHEME 2" xfId="100"/>
    <cellStyle name="_Расчет RAB_22072008_NADB.JNVLS.APTEKA.2011(v1.3.3)" xfId="101"/>
    <cellStyle name="_Расчет RAB_22072008_NADB.JNVLS.APTEKA.2011(v1.3.3) 2" xfId="102"/>
    <cellStyle name="_Расчет RAB_22072008_NADB.JNVLS.APTEKA.2011(v1.3.4)" xfId="103"/>
    <cellStyle name="_Расчет RAB_22072008_NADB.JNVLS.APTEKA.2011(v1.3.4) 2" xfId="104"/>
    <cellStyle name="_Расчет RAB_22072008_PREDEL.JKH.UTV.2011(v1.0.1)" xfId="105"/>
    <cellStyle name="_Расчет RAB_22072008_PREDEL.JKH.UTV.2011(v1.0.1) 2" xfId="106"/>
    <cellStyle name="_Расчет RAB_22072008_UPDATE.46EE.2011.TO.1.1" xfId="107"/>
    <cellStyle name="_Расчет RAB_22072008_UPDATE.46EE.2011.TO.1.1 2" xfId="108"/>
    <cellStyle name="_Расчет RAB_22072008_UPDATE.BALANCE.WARM.2011YEAR.TO.1.1" xfId="109"/>
    <cellStyle name="_Расчет RAB_22072008_UPDATE.BALANCE.WARM.2011YEAR.TO.1.1 2" xfId="110"/>
    <cellStyle name="_Расчет RAB_Лен и МОЭСК_с 2010 года_14.04.2009_со сглаж_version 3.0_без ФСК" xfId="111"/>
    <cellStyle name="_Расчет RAB_Лен и МОЭСК_с 2010 года_14.04.2009_со сглаж_version 3.0_без ФСК 2" xfId="112"/>
    <cellStyle name="_Расчет RAB_Лен и МОЭСК_с 2010 года_14.04.2009_со сглаж_version 3.0_без ФСК_46EE.2011(v1.0)" xfId="113"/>
    <cellStyle name="_Расчет RAB_Лен и МОЭСК_с 2010 года_14.04.2009_со сглаж_version 3.0_без ФСК_46EE.2011(v1.0) 2" xfId="114"/>
    <cellStyle name="_Расчет RAB_Лен и МОЭСК_с 2010 года_14.04.2009_со сглаж_version 3.0_без ФСК_BALANCE.WARM.2011YEAR.NEW.UPDATE.SCHEME" xfId="115"/>
    <cellStyle name="_Расчет RAB_Лен и МОЭСК_с 2010 года_14.04.2009_со сглаж_version 3.0_без ФСК_BALANCE.WARM.2011YEAR.NEW.UPDATE.SCHEME 2" xfId="116"/>
    <cellStyle name="_Расчет RAB_Лен и МОЭСК_с 2010 года_14.04.2009_со сглаж_version 3.0_без ФСК_NADB.JNVLS.APTEKA.2011(v1.3.3)" xfId="117"/>
    <cellStyle name="_Расчет RAB_Лен и МОЭСК_с 2010 года_14.04.2009_со сглаж_version 3.0_без ФСК_NADB.JNVLS.APTEKA.2011(v1.3.3) 2" xfId="118"/>
    <cellStyle name="_Расчет RAB_Лен и МОЭСК_с 2010 года_14.04.2009_со сглаж_version 3.0_без ФСК_NADB.JNVLS.APTEKA.2011(v1.3.4)" xfId="119"/>
    <cellStyle name="_Расчет RAB_Лен и МОЭСК_с 2010 года_14.04.2009_со сглаж_version 3.0_без ФСК_NADB.JNVLS.APTEKA.2011(v1.3.4) 2" xfId="120"/>
    <cellStyle name="_Расчет RAB_Лен и МОЭСК_с 2010 года_14.04.2009_со сглаж_version 3.0_без ФСК_PREDEL.JKH.UTV.2011(v1.0.1)" xfId="121"/>
    <cellStyle name="_Расчет RAB_Лен и МОЭСК_с 2010 года_14.04.2009_со сглаж_version 3.0_без ФСК_PREDEL.JKH.UTV.2011(v1.0.1) 2" xfId="122"/>
    <cellStyle name="_Расчет RAB_Лен и МОЭСК_с 2010 года_14.04.2009_со сглаж_version 3.0_без ФСК_UPDATE.46EE.2011.TO.1.1" xfId="123"/>
    <cellStyle name="_Расчет RAB_Лен и МОЭСК_с 2010 года_14.04.2009_со сглаж_version 3.0_без ФСК_UPDATE.46EE.2011.TO.1.1 2" xfId="124"/>
    <cellStyle name="_Расчет RAB_Лен и МОЭСК_с 2010 года_14.04.2009_со сглаж_version 3.0_без ФСК_UPDATE.BALANCE.WARM.2011YEAR.TO.1.1" xfId="125"/>
    <cellStyle name="_Расчет RAB_Лен и МОЭСК_с 2010 года_14.04.2009_со сглаж_version 3.0_без ФСК_UPDATE.BALANCE.WARM.2011YEAR.TO.1.1 2" xfId="126"/>
    <cellStyle name="_Свод по ИПР (2)" xfId="127"/>
    <cellStyle name="_таблицы для расчетов28-04-08_2006-2009_прибыль корр_по ИА" xfId="128"/>
    <cellStyle name="_таблицы для расчетов28-04-08_2006-2009_прибыль корр_по ИА 2" xfId="129"/>
    <cellStyle name="_таблицы для расчетов28-04-08_2006-2009с ИА" xfId="130"/>
    <cellStyle name="_таблицы для расчетов28-04-08_2006-2009с ИА 2" xfId="131"/>
    <cellStyle name="_Форма 6  РТК.xls(отчет по Адр пр. ЛО)" xfId="132"/>
    <cellStyle name="_Формат разбивки по МРСК_РСК" xfId="133"/>
    <cellStyle name="_Формат разбивки по МРСК_РСК 2" xfId="134"/>
    <cellStyle name="_Формат_для Согласования" xfId="135"/>
    <cellStyle name="_Формат_для Согласования 2" xfId="136"/>
    <cellStyle name="_экон.форм-т ВО 1 с разбивкой" xfId="137"/>
    <cellStyle name="”€ќђќ‘ћ‚›‰" xfId="138"/>
    <cellStyle name="”€ќђќ‘ћ‚›‰ 2" xfId="139"/>
    <cellStyle name="”€ќђќ‘ћ‚›‰ 3" xfId="140"/>
    <cellStyle name="”€љ‘€ђћ‚ђќќ›‰" xfId="141"/>
    <cellStyle name="”€љ‘€ђћ‚ђќќ›‰ 2" xfId="142"/>
    <cellStyle name="”€љ‘€ђћ‚ђќќ›‰ 3" xfId="143"/>
    <cellStyle name="”ќђќ‘ћ‚›‰" xfId="144"/>
    <cellStyle name="”ќђќ‘ћ‚›‰ 2" xfId="145"/>
    <cellStyle name="”ќђќ‘ћ‚›‰ 3" xfId="146"/>
    <cellStyle name="”љ‘ђћ‚ђќќ›‰" xfId="147"/>
    <cellStyle name="”љ‘ђћ‚ђќќ›‰ 2" xfId="148"/>
    <cellStyle name="”љ‘ђћ‚ђќќ›‰ 3" xfId="149"/>
    <cellStyle name="„…ќ…†ќ›‰" xfId="150"/>
    <cellStyle name="„…ќ…†ќ›‰ 2" xfId="151"/>
    <cellStyle name="„…ќ…†ќ›‰ 3" xfId="152"/>
    <cellStyle name="€’ћѓћ‚›‰" xfId="153"/>
    <cellStyle name="€’ћѓћ‚›‰ 2" xfId="154"/>
    <cellStyle name="€’ћѓћ‚›‰ 3" xfId="155"/>
    <cellStyle name="‡ђѓћ‹ћ‚ћљ1" xfId="156"/>
    <cellStyle name="‡ђѓћ‹ћ‚ћљ1 2" xfId="157"/>
    <cellStyle name="‡ђѓћ‹ћ‚ћљ1 3" xfId="158"/>
    <cellStyle name="‡ђѓћ‹ћ‚ћљ2" xfId="159"/>
    <cellStyle name="‡ђѓћ‹ћ‚ћљ2 2" xfId="160"/>
    <cellStyle name="‡ђѓћ‹ћ‚ћљ2 3" xfId="161"/>
    <cellStyle name="’ћѓћ‚›‰" xfId="162"/>
    <cellStyle name="20% - Accent1" xfId="163"/>
    <cellStyle name="20% - Accent1 2" xfId="164"/>
    <cellStyle name="20% - Accent1 2 2" xfId="165"/>
    <cellStyle name="20% - Accent1 2 2 2" xfId="166"/>
    <cellStyle name="20% - Accent1 2 3" xfId="167"/>
    <cellStyle name="20% - Accent1 2 3 2" xfId="168"/>
    <cellStyle name="20% - Accent1 2 4" xfId="169"/>
    <cellStyle name="20% - Accent1 2 5" xfId="170"/>
    <cellStyle name="20% - Accent1 2 6" xfId="171"/>
    <cellStyle name="20% - Accent1 3" xfId="172"/>
    <cellStyle name="20% - Accent1 3 2" xfId="173"/>
    <cellStyle name="20% - Accent1 4" xfId="174"/>
    <cellStyle name="20% - Accent1 4 2" xfId="175"/>
    <cellStyle name="20% - Accent1 5" xfId="176"/>
    <cellStyle name="20% - Accent1 6" xfId="177"/>
    <cellStyle name="20% - Accent1 7" xfId="178"/>
    <cellStyle name="20% - Accent1_46EE.2011(v1.0)" xfId="179"/>
    <cellStyle name="20% - Accent2" xfId="180"/>
    <cellStyle name="20% - Accent2 2" xfId="181"/>
    <cellStyle name="20% - Accent2_46EE.2011(v1.0)" xfId="182"/>
    <cellStyle name="20% - Accent3" xfId="183"/>
    <cellStyle name="20% - Accent3 2" xfId="184"/>
    <cellStyle name="20% - Accent3_46EE.2011(v1.0)" xfId="185"/>
    <cellStyle name="20% - Accent4" xfId="186"/>
    <cellStyle name="20% - Accent4 2" xfId="187"/>
    <cellStyle name="20% - Accent4 2 2" xfId="188"/>
    <cellStyle name="20% - Accent4 2 3" xfId="189"/>
    <cellStyle name="20% - Accent4 2 4" xfId="190"/>
    <cellStyle name="20% - Accent4 3" xfId="191"/>
    <cellStyle name="20% - Accent4 4" xfId="192"/>
    <cellStyle name="20% - Accent4 5" xfId="193"/>
    <cellStyle name="20% - Accent4_46EE.2011(v1.0)" xfId="194"/>
    <cellStyle name="20% - Accent5" xfId="195"/>
    <cellStyle name="20% - Accent5 2" xfId="196"/>
    <cellStyle name="20% - Accent5 2 2" xfId="197"/>
    <cellStyle name="20% - Accent5 2 3" xfId="198"/>
    <cellStyle name="20% - Accent5 2 3 2" xfId="199"/>
    <cellStyle name="20% - Accent5 2 4" xfId="200"/>
    <cellStyle name="20% - Accent5 3" xfId="201"/>
    <cellStyle name="20% - Accent5 4" xfId="202"/>
    <cellStyle name="20% - Accent5 4 2" xfId="203"/>
    <cellStyle name="20% - Accent5 5" xfId="204"/>
    <cellStyle name="20% - Accent5_46EE.2011(v1.0)" xfId="205"/>
    <cellStyle name="20% - Accent6" xfId="206"/>
    <cellStyle name="20% - Accent6 2" xfId="207"/>
    <cellStyle name="20% - Accent6 2 2" xfId="208"/>
    <cellStyle name="20% - Accent6 2 2 2" xfId="209"/>
    <cellStyle name="20% - Accent6 2 3" xfId="210"/>
    <cellStyle name="20% - Accent6 2 3 2" xfId="211"/>
    <cellStyle name="20% - Accent6 2 4" xfId="212"/>
    <cellStyle name="20% - Accent6 2 5" xfId="213"/>
    <cellStyle name="20% - Accent6 2 6" xfId="214"/>
    <cellStyle name="20% - Accent6 3" xfId="215"/>
    <cellStyle name="20% - Accent6 3 2" xfId="216"/>
    <cellStyle name="20% - Accent6 4" xfId="217"/>
    <cellStyle name="20% - Accent6 4 2" xfId="218"/>
    <cellStyle name="20% - Accent6 5" xfId="219"/>
    <cellStyle name="20% - Accent6 6" xfId="220"/>
    <cellStyle name="20% - Accent6 7" xfId="221"/>
    <cellStyle name="20% - Accent6_46EE.2011(v1.0)" xfId="222"/>
    <cellStyle name="20% - Акцент1 10" xfId="223"/>
    <cellStyle name="20% - Акцент1 10 2" xfId="224"/>
    <cellStyle name="20% - Акцент1 10 2 2" xfId="225"/>
    <cellStyle name="20% - Акцент1 10 3" xfId="226"/>
    <cellStyle name="20% - Акцент1 10 3 2" xfId="227"/>
    <cellStyle name="20% - Акцент1 10 4" xfId="228"/>
    <cellStyle name="20% - Акцент1 10 5" xfId="229"/>
    <cellStyle name="20% - Акцент1 10 6" xfId="230"/>
    <cellStyle name="20% - Акцент1 11" xfId="231"/>
    <cellStyle name="20% - Акцент1 12" xfId="232"/>
    <cellStyle name="20% - Акцент1 2" xfId="233"/>
    <cellStyle name="20% - Акцент1 2 2" xfId="234"/>
    <cellStyle name="20% - Акцент1 2 2 2" xfId="235"/>
    <cellStyle name="20% - Акцент1 2 2 2 2" xfId="236"/>
    <cellStyle name="20% - Акцент1 2 2 3" xfId="237"/>
    <cellStyle name="20% - Акцент1 2 2 3 2" xfId="238"/>
    <cellStyle name="20% - Акцент1 2 2 4" xfId="239"/>
    <cellStyle name="20% - Акцент1 2 2 5" xfId="240"/>
    <cellStyle name="20% - Акцент1 2 2 6" xfId="241"/>
    <cellStyle name="20% - Акцент1 2 3" xfId="242"/>
    <cellStyle name="20% - Акцент1 2 3 2" xfId="243"/>
    <cellStyle name="20% - Акцент1 2 3 3" xfId="244"/>
    <cellStyle name="20% - Акцент1 2 4" xfId="245"/>
    <cellStyle name="20% - Акцент1 2 4 2" xfId="246"/>
    <cellStyle name="20% - Акцент1 2 4 3" xfId="247"/>
    <cellStyle name="20% - Акцент1 2 5" xfId="248"/>
    <cellStyle name="20% - Акцент1 2 6" xfId="249"/>
    <cellStyle name="20% - Акцент1 2 7" xfId="250"/>
    <cellStyle name="20% - Акцент1 2 8" xfId="251"/>
    <cellStyle name="20% - Акцент1 2 9" xfId="252"/>
    <cellStyle name="20% - Акцент1 2_08" xfId="253"/>
    <cellStyle name="20% - Акцент1 3" xfId="254"/>
    <cellStyle name="20% - Акцент1 3 2" xfId="255"/>
    <cellStyle name="20% - Акцент1 3 2 2" xfId="256"/>
    <cellStyle name="20% - Акцент1 3 2 2 2" xfId="257"/>
    <cellStyle name="20% - Акцент1 3 2 3" xfId="258"/>
    <cellStyle name="20% - Акцент1 3 2 3 2" xfId="259"/>
    <cellStyle name="20% - Акцент1 3 2 4" xfId="260"/>
    <cellStyle name="20% - Акцент1 3 2 5" xfId="261"/>
    <cellStyle name="20% - Акцент1 3 2 6" xfId="262"/>
    <cellStyle name="20% - Акцент1 3 3" xfId="263"/>
    <cellStyle name="20% - Акцент1 3 3 2" xfId="264"/>
    <cellStyle name="20% - Акцент1 3 4" xfId="265"/>
    <cellStyle name="20% - Акцент1 3 4 2" xfId="266"/>
    <cellStyle name="20% - Акцент1 3 5" xfId="267"/>
    <cellStyle name="20% - Акцент1 3 6" xfId="268"/>
    <cellStyle name="20% - Акцент1 3 7" xfId="269"/>
    <cellStyle name="20% - Акцент1 3_46EE.2011(v1.0)" xfId="270"/>
    <cellStyle name="20% - Акцент1 4" xfId="271"/>
    <cellStyle name="20% - Акцент1 4 2" xfId="272"/>
    <cellStyle name="20% - Акцент1 4 2 2" xfId="273"/>
    <cellStyle name="20% - Акцент1 4 2 2 2" xfId="274"/>
    <cellStyle name="20% - Акцент1 4 2 3" xfId="275"/>
    <cellStyle name="20% - Акцент1 4 2 3 2" xfId="276"/>
    <cellStyle name="20% - Акцент1 4 2 4" xfId="277"/>
    <cellStyle name="20% - Акцент1 4 2 5" xfId="278"/>
    <cellStyle name="20% - Акцент1 4 2 6" xfId="279"/>
    <cellStyle name="20% - Акцент1 4 3" xfId="280"/>
    <cellStyle name="20% - Акцент1 4 3 2" xfId="281"/>
    <cellStyle name="20% - Акцент1 4 4" xfId="282"/>
    <cellStyle name="20% - Акцент1 4 4 2" xfId="283"/>
    <cellStyle name="20% - Акцент1 4 5" xfId="284"/>
    <cellStyle name="20% - Акцент1 4 6" xfId="285"/>
    <cellStyle name="20% - Акцент1 4 7" xfId="286"/>
    <cellStyle name="20% - Акцент1 4_46EE.2011(v1.0)" xfId="287"/>
    <cellStyle name="20% - Акцент1 5" xfId="288"/>
    <cellStyle name="20% - Акцент1 5 2" xfId="289"/>
    <cellStyle name="20% - Акцент1 5 2 2" xfId="290"/>
    <cellStyle name="20% - Акцент1 5 2 2 2" xfId="291"/>
    <cellStyle name="20% - Акцент1 5 2 3" xfId="292"/>
    <cellStyle name="20% - Акцент1 5 2 3 2" xfId="293"/>
    <cellStyle name="20% - Акцент1 5 2 4" xfId="294"/>
    <cellStyle name="20% - Акцент1 5 2 5" xfId="295"/>
    <cellStyle name="20% - Акцент1 5 2 6" xfId="296"/>
    <cellStyle name="20% - Акцент1 5 3" xfId="297"/>
    <cellStyle name="20% - Акцент1 5 3 2" xfId="298"/>
    <cellStyle name="20% - Акцент1 5 4" xfId="299"/>
    <cellStyle name="20% - Акцент1 5 4 2" xfId="300"/>
    <cellStyle name="20% - Акцент1 5 5" xfId="301"/>
    <cellStyle name="20% - Акцент1 5 6" xfId="302"/>
    <cellStyle name="20% - Акцент1 5 7" xfId="303"/>
    <cellStyle name="20% - Акцент1 5_46EE.2011(v1.0)" xfId="304"/>
    <cellStyle name="20% - Акцент1 6" xfId="305"/>
    <cellStyle name="20% - Акцент1 6 2" xfId="306"/>
    <cellStyle name="20% - Акцент1 6 2 2" xfId="307"/>
    <cellStyle name="20% - Акцент1 6 2 2 2" xfId="308"/>
    <cellStyle name="20% - Акцент1 6 2 3" xfId="309"/>
    <cellStyle name="20% - Акцент1 6 2 3 2" xfId="310"/>
    <cellStyle name="20% - Акцент1 6 2 4" xfId="311"/>
    <cellStyle name="20% - Акцент1 6 2 5" xfId="312"/>
    <cellStyle name="20% - Акцент1 6 2 6" xfId="313"/>
    <cellStyle name="20% - Акцент1 6 3" xfId="314"/>
    <cellStyle name="20% - Акцент1 6 3 2" xfId="315"/>
    <cellStyle name="20% - Акцент1 6 4" xfId="316"/>
    <cellStyle name="20% - Акцент1 6 4 2" xfId="317"/>
    <cellStyle name="20% - Акцент1 6 5" xfId="318"/>
    <cellStyle name="20% - Акцент1 6 6" xfId="319"/>
    <cellStyle name="20% - Акцент1 6 7" xfId="320"/>
    <cellStyle name="20% - Акцент1 6_46EE.2011(v1.0)" xfId="321"/>
    <cellStyle name="20% - Акцент1 7" xfId="322"/>
    <cellStyle name="20% - Акцент1 7 2" xfId="323"/>
    <cellStyle name="20% - Акцент1 7 2 2" xfId="324"/>
    <cellStyle name="20% - Акцент1 7 2 2 2" xfId="325"/>
    <cellStyle name="20% - Акцент1 7 2 3" xfId="326"/>
    <cellStyle name="20% - Акцент1 7 2 3 2" xfId="327"/>
    <cellStyle name="20% - Акцент1 7 2 4" xfId="328"/>
    <cellStyle name="20% - Акцент1 7 2 5" xfId="329"/>
    <cellStyle name="20% - Акцент1 7 2 6" xfId="330"/>
    <cellStyle name="20% - Акцент1 7 3" xfId="331"/>
    <cellStyle name="20% - Акцент1 7 3 2" xfId="332"/>
    <cellStyle name="20% - Акцент1 7 4" xfId="333"/>
    <cellStyle name="20% - Акцент1 7 4 2" xfId="334"/>
    <cellStyle name="20% - Акцент1 7 5" xfId="335"/>
    <cellStyle name="20% - Акцент1 7 6" xfId="336"/>
    <cellStyle name="20% - Акцент1 7 7" xfId="337"/>
    <cellStyle name="20% - Акцент1 7_46EE.2011(v1.0)" xfId="338"/>
    <cellStyle name="20% - Акцент1 8" xfId="339"/>
    <cellStyle name="20% - Акцент1 8 2" xfId="340"/>
    <cellStyle name="20% - Акцент1 8 2 2" xfId="341"/>
    <cellStyle name="20% - Акцент1 8 2 2 2" xfId="342"/>
    <cellStyle name="20% - Акцент1 8 2 3" xfId="343"/>
    <cellStyle name="20% - Акцент1 8 2 3 2" xfId="344"/>
    <cellStyle name="20% - Акцент1 8 2 4" xfId="345"/>
    <cellStyle name="20% - Акцент1 8 2 5" xfId="346"/>
    <cellStyle name="20% - Акцент1 8 2 6" xfId="347"/>
    <cellStyle name="20% - Акцент1 8 3" xfId="348"/>
    <cellStyle name="20% - Акцент1 8 3 2" xfId="349"/>
    <cellStyle name="20% - Акцент1 8 4" xfId="350"/>
    <cellStyle name="20% - Акцент1 8 4 2" xfId="351"/>
    <cellStyle name="20% - Акцент1 8 5" xfId="352"/>
    <cellStyle name="20% - Акцент1 8 6" xfId="353"/>
    <cellStyle name="20% - Акцент1 8 7" xfId="354"/>
    <cellStyle name="20% - Акцент1 8_46EE.2011(v1.0)" xfId="355"/>
    <cellStyle name="20% - Акцент1 9" xfId="356"/>
    <cellStyle name="20% - Акцент1 9 2" xfId="357"/>
    <cellStyle name="20% - Акцент1 9 2 2" xfId="358"/>
    <cellStyle name="20% - Акцент1 9 2 2 2" xfId="359"/>
    <cellStyle name="20% - Акцент1 9 2 3" xfId="360"/>
    <cellStyle name="20% - Акцент1 9 2 3 2" xfId="361"/>
    <cellStyle name="20% - Акцент1 9 2 4" xfId="362"/>
    <cellStyle name="20% - Акцент1 9 2 5" xfId="363"/>
    <cellStyle name="20% - Акцент1 9 2 6" xfId="364"/>
    <cellStyle name="20% - Акцент1 9 3" xfId="365"/>
    <cellStyle name="20% - Акцент1 9 3 2" xfId="366"/>
    <cellStyle name="20% - Акцент1 9 4" xfId="367"/>
    <cellStyle name="20% - Акцент1 9 4 2" xfId="368"/>
    <cellStyle name="20% - Акцент1 9 5" xfId="369"/>
    <cellStyle name="20% - Акцент1 9 6" xfId="370"/>
    <cellStyle name="20% - Акцент1 9 7" xfId="371"/>
    <cellStyle name="20% - Акцент1 9_46EE.2011(v1.0)" xfId="372"/>
    <cellStyle name="20% - Акцент2 10" xfId="373"/>
    <cellStyle name="20% - Акцент2 11" xfId="374"/>
    <cellStyle name="20% - Акцент2 12" xfId="375"/>
    <cellStyle name="20% - Акцент2 2" xfId="376"/>
    <cellStyle name="20% - Акцент2 2 2" xfId="377"/>
    <cellStyle name="20% - Акцент2 2 3" xfId="378"/>
    <cellStyle name="20% - Акцент2 2 3 2" xfId="379"/>
    <cellStyle name="20% - Акцент2 2 4" xfId="380"/>
    <cellStyle name="20% - Акцент2 2_08" xfId="381"/>
    <cellStyle name="20% - Акцент2 3" xfId="382"/>
    <cellStyle name="20% - Акцент2 3 2" xfId="383"/>
    <cellStyle name="20% - Акцент2 3_46EE.2011(v1.0)" xfId="384"/>
    <cellStyle name="20% - Акцент2 4" xfId="385"/>
    <cellStyle name="20% - Акцент2 4 2" xfId="386"/>
    <cellStyle name="20% - Акцент2 4_46EE.2011(v1.0)" xfId="387"/>
    <cellStyle name="20% - Акцент2 5" xfId="388"/>
    <cellStyle name="20% - Акцент2 5 2" xfId="389"/>
    <cellStyle name="20% - Акцент2 5_46EE.2011(v1.0)" xfId="390"/>
    <cellStyle name="20% - Акцент2 6" xfId="391"/>
    <cellStyle name="20% - Акцент2 6 2" xfId="392"/>
    <cellStyle name="20% - Акцент2 6_46EE.2011(v1.0)" xfId="393"/>
    <cellStyle name="20% - Акцент2 7" xfId="394"/>
    <cellStyle name="20% - Акцент2 7 2" xfId="395"/>
    <cellStyle name="20% - Акцент2 7_46EE.2011(v1.0)" xfId="396"/>
    <cellStyle name="20% - Акцент2 8" xfId="397"/>
    <cellStyle name="20% - Акцент2 8 2" xfId="398"/>
    <cellStyle name="20% - Акцент2 8_46EE.2011(v1.0)" xfId="399"/>
    <cellStyle name="20% - Акцент2 9" xfId="400"/>
    <cellStyle name="20% - Акцент2 9 2" xfId="401"/>
    <cellStyle name="20% - Акцент2 9_46EE.2011(v1.0)" xfId="402"/>
    <cellStyle name="20% - Акцент3 10" xfId="403"/>
    <cellStyle name="20% - Акцент3 11" xfId="404"/>
    <cellStyle name="20% - Акцент3 12" xfId="405"/>
    <cellStyle name="20% - Акцент3 2" xfId="406"/>
    <cellStyle name="20% - Акцент3 2 2" xfId="407"/>
    <cellStyle name="20% - Акцент3 2 3" xfId="408"/>
    <cellStyle name="20% - Акцент3 2 3 2" xfId="409"/>
    <cellStyle name="20% - Акцент3 2 4" xfId="410"/>
    <cellStyle name="20% - Акцент3 2_08" xfId="411"/>
    <cellStyle name="20% - Акцент3 3" xfId="412"/>
    <cellStyle name="20% - Акцент3 3 2" xfId="413"/>
    <cellStyle name="20% - Акцент3 3_46EE.2011(v1.0)" xfId="414"/>
    <cellStyle name="20% - Акцент3 4" xfId="415"/>
    <cellStyle name="20% - Акцент3 4 2" xfId="416"/>
    <cellStyle name="20% - Акцент3 4_46EE.2011(v1.0)" xfId="417"/>
    <cellStyle name="20% - Акцент3 5" xfId="418"/>
    <cellStyle name="20% - Акцент3 5 2" xfId="419"/>
    <cellStyle name="20% - Акцент3 5_46EE.2011(v1.0)" xfId="420"/>
    <cellStyle name="20% - Акцент3 6" xfId="421"/>
    <cellStyle name="20% - Акцент3 6 2" xfId="422"/>
    <cellStyle name="20% - Акцент3 6_46EE.2011(v1.0)" xfId="423"/>
    <cellStyle name="20% - Акцент3 7" xfId="424"/>
    <cellStyle name="20% - Акцент3 7 2" xfId="425"/>
    <cellStyle name="20% - Акцент3 7_46EE.2011(v1.0)" xfId="426"/>
    <cellStyle name="20% - Акцент3 8" xfId="427"/>
    <cellStyle name="20% - Акцент3 8 2" xfId="428"/>
    <cellStyle name="20% - Акцент3 8_46EE.2011(v1.0)" xfId="429"/>
    <cellStyle name="20% - Акцент3 9" xfId="430"/>
    <cellStyle name="20% - Акцент3 9 2" xfId="431"/>
    <cellStyle name="20% - Акцент3 9_46EE.2011(v1.0)" xfId="432"/>
    <cellStyle name="20% - Акцент4 10" xfId="433"/>
    <cellStyle name="20% - Акцент4 10 2" xfId="434"/>
    <cellStyle name="20% - Акцент4 10 3" xfId="435"/>
    <cellStyle name="20% - Акцент4 10 4" xfId="436"/>
    <cellStyle name="20% - Акцент4 11" xfId="437"/>
    <cellStyle name="20% - Акцент4 12" xfId="438"/>
    <cellStyle name="20% - Акцент4 2" xfId="439"/>
    <cellStyle name="20% - Акцент4 2 2" xfId="440"/>
    <cellStyle name="20% - Акцент4 2 2 2" xfId="441"/>
    <cellStyle name="20% - Акцент4 2 2 3" xfId="442"/>
    <cellStyle name="20% - Акцент4 2 2 4" xfId="443"/>
    <cellStyle name="20% - Акцент4 2 3" xfId="444"/>
    <cellStyle name="20% - Акцент4 2 3 2" xfId="445"/>
    <cellStyle name="20% - Акцент4 2 4" xfId="446"/>
    <cellStyle name="20% - Акцент4 2 4 2" xfId="447"/>
    <cellStyle name="20% - Акцент4 2 5" xfId="448"/>
    <cellStyle name="20% - Акцент4 2 6" xfId="449"/>
    <cellStyle name="20% - Акцент4 2 7" xfId="450"/>
    <cellStyle name="20% - Акцент4 2_08" xfId="451"/>
    <cellStyle name="20% - Акцент4 3" xfId="452"/>
    <cellStyle name="20% - Акцент4 3 2" xfId="453"/>
    <cellStyle name="20% - Акцент4 3 2 2" xfId="454"/>
    <cellStyle name="20% - Акцент4 3 2 3" xfId="455"/>
    <cellStyle name="20% - Акцент4 3 2 4" xfId="456"/>
    <cellStyle name="20% - Акцент4 3 3" xfId="457"/>
    <cellStyle name="20% - Акцент4 3 4" xfId="458"/>
    <cellStyle name="20% - Акцент4 3 5" xfId="459"/>
    <cellStyle name="20% - Акцент4 3_46EE.2011(v1.0)" xfId="460"/>
    <cellStyle name="20% - Акцент4 4" xfId="461"/>
    <cellStyle name="20% - Акцент4 4 2" xfId="462"/>
    <cellStyle name="20% - Акцент4 4 2 2" xfId="463"/>
    <cellStyle name="20% - Акцент4 4 2 3" xfId="464"/>
    <cellStyle name="20% - Акцент4 4 2 4" xfId="465"/>
    <cellStyle name="20% - Акцент4 4 3" xfId="466"/>
    <cellStyle name="20% - Акцент4 4 4" xfId="467"/>
    <cellStyle name="20% - Акцент4 4 5" xfId="468"/>
    <cellStyle name="20% - Акцент4 4_46EE.2011(v1.0)" xfId="469"/>
    <cellStyle name="20% - Акцент4 5" xfId="470"/>
    <cellStyle name="20% - Акцент4 5 2" xfId="471"/>
    <cellStyle name="20% - Акцент4 5 2 2" xfId="472"/>
    <cellStyle name="20% - Акцент4 5 2 3" xfId="473"/>
    <cellStyle name="20% - Акцент4 5 2 4" xfId="474"/>
    <cellStyle name="20% - Акцент4 5 3" xfId="475"/>
    <cellStyle name="20% - Акцент4 5 4" xfId="476"/>
    <cellStyle name="20% - Акцент4 5 5" xfId="477"/>
    <cellStyle name="20% - Акцент4 5_46EE.2011(v1.0)" xfId="478"/>
    <cellStyle name="20% - Акцент4 6" xfId="479"/>
    <cellStyle name="20% - Акцент4 6 2" xfId="480"/>
    <cellStyle name="20% - Акцент4 6 2 2" xfId="481"/>
    <cellStyle name="20% - Акцент4 6 2 3" xfId="482"/>
    <cellStyle name="20% - Акцент4 6 2 4" xfId="483"/>
    <cellStyle name="20% - Акцент4 6 3" xfId="484"/>
    <cellStyle name="20% - Акцент4 6 4" xfId="485"/>
    <cellStyle name="20% - Акцент4 6 5" xfId="486"/>
    <cellStyle name="20% - Акцент4 6_46EE.2011(v1.0)" xfId="487"/>
    <cellStyle name="20% - Акцент4 7" xfId="488"/>
    <cellStyle name="20% - Акцент4 7 2" xfId="489"/>
    <cellStyle name="20% - Акцент4 7 2 2" xfId="490"/>
    <cellStyle name="20% - Акцент4 7 2 3" xfId="491"/>
    <cellStyle name="20% - Акцент4 7 2 4" xfId="492"/>
    <cellStyle name="20% - Акцент4 7 3" xfId="493"/>
    <cellStyle name="20% - Акцент4 7 4" xfId="494"/>
    <cellStyle name="20% - Акцент4 7 5" xfId="495"/>
    <cellStyle name="20% - Акцент4 7_46EE.2011(v1.0)" xfId="496"/>
    <cellStyle name="20% - Акцент4 8" xfId="497"/>
    <cellStyle name="20% - Акцент4 8 2" xfId="498"/>
    <cellStyle name="20% - Акцент4 8 2 2" xfId="499"/>
    <cellStyle name="20% - Акцент4 8 2 3" xfId="500"/>
    <cellStyle name="20% - Акцент4 8 2 4" xfId="501"/>
    <cellStyle name="20% - Акцент4 8 3" xfId="502"/>
    <cellStyle name="20% - Акцент4 8 4" xfId="503"/>
    <cellStyle name="20% - Акцент4 8 5" xfId="504"/>
    <cellStyle name="20% - Акцент4 8_46EE.2011(v1.0)" xfId="505"/>
    <cellStyle name="20% - Акцент4 9" xfId="506"/>
    <cellStyle name="20% - Акцент4 9 2" xfId="507"/>
    <cellStyle name="20% - Акцент4 9 2 2" xfId="508"/>
    <cellStyle name="20% - Акцент4 9 2 3" xfId="509"/>
    <cellStyle name="20% - Акцент4 9 2 4" xfId="510"/>
    <cellStyle name="20% - Акцент4 9 3" xfId="511"/>
    <cellStyle name="20% - Акцент4 9 4" xfId="512"/>
    <cellStyle name="20% - Акцент4 9 5" xfId="513"/>
    <cellStyle name="20% - Акцент4 9_46EE.2011(v1.0)" xfId="514"/>
    <cellStyle name="20% - Акцент5 10" xfId="515"/>
    <cellStyle name="20% - Акцент5 10 2" xfId="516"/>
    <cellStyle name="20% - Акцент5 10 3" xfId="517"/>
    <cellStyle name="20% - Акцент5 10 3 2" xfId="518"/>
    <cellStyle name="20% - Акцент5 10 4" xfId="519"/>
    <cellStyle name="20% - Акцент5 11" xfId="520"/>
    <cellStyle name="20% - Акцент5 12" xfId="521"/>
    <cellStyle name="20% - Акцент5 2" xfId="522"/>
    <cellStyle name="20% - Акцент5 2 2" xfId="523"/>
    <cellStyle name="20% - Акцент5 2 2 2" xfId="524"/>
    <cellStyle name="20% - Акцент5 2 2 3" xfId="525"/>
    <cellStyle name="20% - Акцент5 2 2 3 2" xfId="526"/>
    <cellStyle name="20% - Акцент5 2 2 4" xfId="527"/>
    <cellStyle name="20% - Акцент5 2 3" xfId="528"/>
    <cellStyle name="20% - Акцент5 2 3 2" xfId="529"/>
    <cellStyle name="20% - Акцент5 2 4" xfId="530"/>
    <cellStyle name="20% - Акцент5 2 4 2" xfId="531"/>
    <cellStyle name="20% - Акцент5 2 4 3" xfId="532"/>
    <cellStyle name="20% - Акцент5 2 5" xfId="533"/>
    <cellStyle name="20% - Акцент5 2 6" xfId="534"/>
    <cellStyle name="20% - Акцент5 2 7" xfId="535"/>
    <cellStyle name="20% - Акцент5 2_08" xfId="536"/>
    <cellStyle name="20% - Акцент5 3" xfId="537"/>
    <cellStyle name="20% - Акцент5 3 2" xfId="538"/>
    <cellStyle name="20% - Акцент5 3 2 2" xfId="539"/>
    <cellStyle name="20% - Акцент5 3 2 3" xfId="540"/>
    <cellStyle name="20% - Акцент5 3 2 3 2" xfId="541"/>
    <cellStyle name="20% - Акцент5 3 2 4" xfId="542"/>
    <cellStyle name="20% - Акцент5 3 3" xfId="543"/>
    <cellStyle name="20% - Акцент5 3 4" xfId="544"/>
    <cellStyle name="20% - Акцент5 3 4 2" xfId="545"/>
    <cellStyle name="20% - Акцент5 3 5" xfId="546"/>
    <cellStyle name="20% - Акцент5 3_46EE.2011(v1.0)" xfId="547"/>
    <cellStyle name="20% - Акцент5 4" xfId="548"/>
    <cellStyle name="20% - Акцент5 4 2" xfId="549"/>
    <cellStyle name="20% - Акцент5 4 2 2" xfId="550"/>
    <cellStyle name="20% - Акцент5 4 2 3" xfId="551"/>
    <cellStyle name="20% - Акцент5 4 2 3 2" xfId="552"/>
    <cellStyle name="20% - Акцент5 4 2 4" xfId="553"/>
    <cellStyle name="20% - Акцент5 4 3" xfId="554"/>
    <cellStyle name="20% - Акцент5 4 4" xfId="555"/>
    <cellStyle name="20% - Акцент5 4 4 2" xfId="556"/>
    <cellStyle name="20% - Акцент5 4 5" xfId="557"/>
    <cellStyle name="20% - Акцент5 4_46EE.2011(v1.0)" xfId="558"/>
    <cellStyle name="20% - Акцент5 5" xfId="559"/>
    <cellStyle name="20% - Акцент5 5 2" xfId="560"/>
    <cellStyle name="20% - Акцент5 5 2 2" xfId="561"/>
    <cellStyle name="20% - Акцент5 5 2 3" xfId="562"/>
    <cellStyle name="20% - Акцент5 5 2 3 2" xfId="563"/>
    <cellStyle name="20% - Акцент5 5 2 4" xfId="564"/>
    <cellStyle name="20% - Акцент5 5 3" xfId="565"/>
    <cellStyle name="20% - Акцент5 5 4" xfId="566"/>
    <cellStyle name="20% - Акцент5 5 4 2" xfId="567"/>
    <cellStyle name="20% - Акцент5 5 5" xfId="568"/>
    <cellStyle name="20% - Акцент5 5_46EE.2011(v1.0)" xfId="569"/>
    <cellStyle name="20% - Акцент5 6" xfId="570"/>
    <cellStyle name="20% - Акцент5 6 2" xfId="571"/>
    <cellStyle name="20% - Акцент5 6 2 2" xfId="572"/>
    <cellStyle name="20% - Акцент5 6 2 3" xfId="573"/>
    <cellStyle name="20% - Акцент5 6 2 3 2" xfId="574"/>
    <cellStyle name="20% - Акцент5 6 2 4" xfId="575"/>
    <cellStyle name="20% - Акцент5 6 3" xfId="576"/>
    <cellStyle name="20% - Акцент5 6 4" xfId="577"/>
    <cellStyle name="20% - Акцент5 6 4 2" xfId="578"/>
    <cellStyle name="20% - Акцент5 6 5" xfId="579"/>
    <cellStyle name="20% - Акцент5 6_46EE.2011(v1.0)" xfId="580"/>
    <cellStyle name="20% - Акцент5 7" xfId="581"/>
    <cellStyle name="20% - Акцент5 7 2" xfId="582"/>
    <cellStyle name="20% - Акцент5 7 2 2" xfId="583"/>
    <cellStyle name="20% - Акцент5 7 2 3" xfId="584"/>
    <cellStyle name="20% - Акцент5 7 2 3 2" xfId="585"/>
    <cellStyle name="20% - Акцент5 7 2 4" xfId="586"/>
    <cellStyle name="20% - Акцент5 7 3" xfId="587"/>
    <cellStyle name="20% - Акцент5 7 4" xfId="588"/>
    <cellStyle name="20% - Акцент5 7 4 2" xfId="589"/>
    <cellStyle name="20% - Акцент5 7 5" xfId="590"/>
    <cellStyle name="20% - Акцент5 7_46EE.2011(v1.0)" xfId="591"/>
    <cellStyle name="20% - Акцент5 8" xfId="592"/>
    <cellStyle name="20% - Акцент5 8 2" xfId="593"/>
    <cellStyle name="20% - Акцент5 8 2 2" xfId="594"/>
    <cellStyle name="20% - Акцент5 8 2 3" xfId="595"/>
    <cellStyle name="20% - Акцент5 8 2 3 2" xfId="596"/>
    <cellStyle name="20% - Акцент5 8 2 4" xfId="597"/>
    <cellStyle name="20% - Акцент5 8 3" xfId="598"/>
    <cellStyle name="20% - Акцент5 8 4" xfId="599"/>
    <cellStyle name="20% - Акцент5 8 4 2" xfId="600"/>
    <cellStyle name="20% - Акцент5 8 5" xfId="601"/>
    <cellStyle name="20% - Акцент5 8_46EE.2011(v1.0)" xfId="602"/>
    <cellStyle name="20% - Акцент5 9" xfId="603"/>
    <cellStyle name="20% - Акцент5 9 2" xfId="604"/>
    <cellStyle name="20% - Акцент5 9 2 2" xfId="605"/>
    <cellStyle name="20% - Акцент5 9 2 3" xfId="606"/>
    <cellStyle name="20% - Акцент5 9 2 3 2" xfId="607"/>
    <cellStyle name="20% - Акцент5 9 2 4" xfId="608"/>
    <cellStyle name="20% - Акцент5 9 3" xfId="609"/>
    <cellStyle name="20% - Акцент5 9 4" xfId="610"/>
    <cellStyle name="20% - Акцент5 9 4 2" xfId="611"/>
    <cellStyle name="20% - Акцент5 9 5" xfId="612"/>
    <cellStyle name="20% - Акцент5 9_46EE.2011(v1.0)" xfId="613"/>
    <cellStyle name="20% - Акцент6 10" xfId="614"/>
    <cellStyle name="20% - Акцент6 10 2" xfId="615"/>
    <cellStyle name="20% - Акцент6 10 2 2" xfId="616"/>
    <cellStyle name="20% - Акцент6 10 3" xfId="617"/>
    <cellStyle name="20% - Акцент6 10 3 2" xfId="618"/>
    <cellStyle name="20% - Акцент6 10 4" xfId="619"/>
    <cellStyle name="20% - Акцент6 10 5" xfId="620"/>
    <cellStyle name="20% - Акцент6 10 6" xfId="621"/>
    <cellStyle name="20% - Акцент6 11" xfId="622"/>
    <cellStyle name="20% - Акцент6 12" xfId="623"/>
    <cellStyle name="20% - Акцент6 2" xfId="624"/>
    <cellStyle name="20% - Акцент6 2 2" xfId="625"/>
    <cellStyle name="20% - Акцент6 2 2 2" xfId="626"/>
    <cellStyle name="20% - Акцент6 2 2 2 2" xfId="627"/>
    <cellStyle name="20% - Акцент6 2 2 3" xfId="628"/>
    <cellStyle name="20% - Акцент6 2 2 3 2" xfId="629"/>
    <cellStyle name="20% - Акцент6 2 2 4" xfId="630"/>
    <cellStyle name="20% - Акцент6 2 2 5" xfId="631"/>
    <cellStyle name="20% - Акцент6 2 2 6" xfId="632"/>
    <cellStyle name="20% - Акцент6 2 3" xfId="633"/>
    <cellStyle name="20% - Акцент6 2 3 2" xfId="634"/>
    <cellStyle name="20% - Акцент6 2 3 3" xfId="635"/>
    <cellStyle name="20% - Акцент6 2 4" xfId="636"/>
    <cellStyle name="20% - Акцент6 2 4 2" xfId="637"/>
    <cellStyle name="20% - Акцент6 2 4 3" xfId="638"/>
    <cellStyle name="20% - Акцент6 2 5" xfId="639"/>
    <cellStyle name="20% - Акцент6 2 6" xfId="640"/>
    <cellStyle name="20% - Акцент6 2 7" xfId="641"/>
    <cellStyle name="20% - Акцент6 2 8" xfId="642"/>
    <cellStyle name="20% - Акцент6 2 9" xfId="643"/>
    <cellStyle name="20% - Акцент6 2_08" xfId="644"/>
    <cellStyle name="20% - Акцент6 3" xfId="645"/>
    <cellStyle name="20% - Акцент6 3 2" xfId="646"/>
    <cellStyle name="20% - Акцент6 3 2 2" xfId="647"/>
    <cellStyle name="20% - Акцент6 3 2 2 2" xfId="648"/>
    <cellStyle name="20% - Акцент6 3 2 3" xfId="649"/>
    <cellStyle name="20% - Акцент6 3 2 3 2" xfId="650"/>
    <cellStyle name="20% - Акцент6 3 2 4" xfId="651"/>
    <cellStyle name="20% - Акцент6 3 2 5" xfId="652"/>
    <cellStyle name="20% - Акцент6 3 2 6" xfId="653"/>
    <cellStyle name="20% - Акцент6 3 3" xfId="654"/>
    <cellStyle name="20% - Акцент6 3 3 2" xfId="655"/>
    <cellStyle name="20% - Акцент6 3 4" xfId="656"/>
    <cellStyle name="20% - Акцент6 3 4 2" xfId="657"/>
    <cellStyle name="20% - Акцент6 3 5" xfId="658"/>
    <cellStyle name="20% - Акцент6 3 6" xfId="659"/>
    <cellStyle name="20% - Акцент6 3 7" xfId="660"/>
    <cellStyle name="20% - Акцент6 3_46EE.2011(v1.0)" xfId="661"/>
    <cellStyle name="20% - Акцент6 4" xfId="662"/>
    <cellStyle name="20% - Акцент6 4 2" xfId="663"/>
    <cellStyle name="20% - Акцент6 4 2 2" xfId="664"/>
    <cellStyle name="20% - Акцент6 4 2 2 2" xfId="665"/>
    <cellStyle name="20% - Акцент6 4 2 3" xfId="666"/>
    <cellStyle name="20% - Акцент6 4 2 3 2" xfId="667"/>
    <cellStyle name="20% - Акцент6 4 2 4" xfId="668"/>
    <cellStyle name="20% - Акцент6 4 2 5" xfId="669"/>
    <cellStyle name="20% - Акцент6 4 2 6" xfId="670"/>
    <cellStyle name="20% - Акцент6 4 3" xfId="671"/>
    <cellStyle name="20% - Акцент6 4 3 2" xfId="672"/>
    <cellStyle name="20% - Акцент6 4 4" xfId="673"/>
    <cellStyle name="20% - Акцент6 4 4 2" xfId="674"/>
    <cellStyle name="20% - Акцент6 4 5" xfId="675"/>
    <cellStyle name="20% - Акцент6 4 6" xfId="676"/>
    <cellStyle name="20% - Акцент6 4 7" xfId="677"/>
    <cellStyle name="20% - Акцент6 4_46EE.2011(v1.0)" xfId="678"/>
    <cellStyle name="20% - Акцент6 5" xfId="679"/>
    <cellStyle name="20% - Акцент6 5 2" xfId="680"/>
    <cellStyle name="20% - Акцент6 5 2 2" xfId="681"/>
    <cellStyle name="20% - Акцент6 5 2 2 2" xfId="682"/>
    <cellStyle name="20% - Акцент6 5 2 3" xfId="683"/>
    <cellStyle name="20% - Акцент6 5 2 3 2" xfId="684"/>
    <cellStyle name="20% - Акцент6 5 2 4" xfId="685"/>
    <cellStyle name="20% - Акцент6 5 2 5" xfId="686"/>
    <cellStyle name="20% - Акцент6 5 2 6" xfId="687"/>
    <cellStyle name="20% - Акцент6 5 3" xfId="688"/>
    <cellStyle name="20% - Акцент6 5 3 2" xfId="689"/>
    <cellStyle name="20% - Акцент6 5 4" xfId="690"/>
    <cellStyle name="20% - Акцент6 5 4 2" xfId="691"/>
    <cellStyle name="20% - Акцент6 5 5" xfId="692"/>
    <cellStyle name="20% - Акцент6 5 6" xfId="693"/>
    <cellStyle name="20% - Акцент6 5 7" xfId="694"/>
    <cellStyle name="20% - Акцент6 5_46EE.2011(v1.0)" xfId="695"/>
    <cellStyle name="20% - Акцент6 6" xfId="696"/>
    <cellStyle name="20% - Акцент6 6 2" xfId="697"/>
    <cellStyle name="20% - Акцент6 6 2 2" xfId="698"/>
    <cellStyle name="20% - Акцент6 6 2 2 2" xfId="699"/>
    <cellStyle name="20% - Акцент6 6 2 3" xfId="700"/>
    <cellStyle name="20% - Акцент6 6 2 3 2" xfId="701"/>
    <cellStyle name="20% - Акцент6 6 2 4" xfId="702"/>
    <cellStyle name="20% - Акцент6 6 2 5" xfId="703"/>
    <cellStyle name="20% - Акцент6 6 2 6" xfId="704"/>
    <cellStyle name="20% - Акцент6 6 3" xfId="705"/>
    <cellStyle name="20% - Акцент6 6 3 2" xfId="706"/>
    <cellStyle name="20% - Акцент6 6 4" xfId="707"/>
    <cellStyle name="20% - Акцент6 6 4 2" xfId="708"/>
    <cellStyle name="20% - Акцент6 6 5" xfId="709"/>
    <cellStyle name="20% - Акцент6 6 6" xfId="710"/>
    <cellStyle name="20% - Акцент6 6 7" xfId="711"/>
    <cellStyle name="20% - Акцент6 6_46EE.2011(v1.0)" xfId="712"/>
    <cellStyle name="20% - Акцент6 7" xfId="713"/>
    <cellStyle name="20% - Акцент6 7 2" xfId="714"/>
    <cellStyle name="20% - Акцент6 7 2 2" xfId="715"/>
    <cellStyle name="20% - Акцент6 7 2 2 2" xfId="716"/>
    <cellStyle name="20% - Акцент6 7 2 3" xfId="717"/>
    <cellStyle name="20% - Акцент6 7 2 3 2" xfId="718"/>
    <cellStyle name="20% - Акцент6 7 2 4" xfId="719"/>
    <cellStyle name="20% - Акцент6 7 2 5" xfId="720"/>
    <cellStyle name="20% - Акцент6 7 2 6" xfId="721"/>
    <cellStyle name="20% - Акцент6 7 3" xfId="722"/>
    <cellStyle name="20% - Акцент6 7 3 2" xfId="723"/>
    <cellStyle name="20% - Акцент6 7 4" xfId="724"/>
    <cellStyle name="20% - Акцент6 7 4 2" xfId="725"/>
    <cellStyle name="20% - Акцент6 7 5" xfId="726"/>
    <cellStyle name="20% - Акцент6 7 6" xfId="727"/>
    <cellStyle name="20% - Акцент6 7 7" xfId="728"/>
    <cellStyle name="20% - Акцент6 7_46EE.2011(v1.0)" xfId="729"/>
    <cellStyle name="20% - Акцент6 8" xfId="730"/>
    <cellStyle name="20% - Акцент6 8 2" xfId="731"/>
    <cellStyle name="20% - Акцент6 8 2 2" xfId="732"/>
    <cellStyle name="20% - Акцент6 8 2 2 2" xfId="733"/>
    <cellStyle name="20% - Акцент6 8 2 3" xfId="734"/>
    <cellStyle name="20% - Акцент6 8 2 3 2" xfId="735"/>
    <cellStyle name="20% - Акцент6 8 2 4" xfId="736"/>
    <cellStyle name="20% - Акцент6 8 2 5" xfId="737"/>
    <cellStyle name="20% - Акцент6 8 2 6" xfId="738"/>
    <cellStyle name="20% - Акцент6 8 3" xfId="739"/>
    <cellStyle name="20% - Акцент6 8 3 2" xfId="740"/>
    <cellStyle name="20% - Акцент6 8 4" xfId="741"/>
    <cellStyle name="20% - Акцент6 8 4 2" xfId="742"/>
    <cellStyle name="20% - Акцент6 8 5" xfId="743"/>
    <cellStyle name="20% - Акцент6 8 6" xfId="744"/>
    <cellStyle name="20% - Акцент6 8 7" xfId="745"/>
    <cellStyle name="20% - Акцент6 8_46EE.2011(v1.0)" xfId="746"/>
    <cellStyle name="20% - Акцент6 9" xfId="747"/>
    <cellStyle name="20% - Акцент6 9 2" xfId="748"/>
    <cellStyle name="20% - Акцент6 9 2 2" xfId="749"/>
    <cellStyle name="20% - Акцент6 9 2 2 2" xfId="750"/>
    <cellStyle name="20% - Акцент6 9 2 3" xfId="751"/>
    <cellStyle name="20% - Акцент6 9 2 3 2" xfId="752"/>
    <cellStyle name="20% - Акцент6 9 2 4" xfId="753"/>
    <cellStyle name="20% - Акцент6 9 2 5" xfId="754"/>
    <cellStyle name="20% - Акцент6 9 2 6" xfId="755"/>
    <cellStyle name="20% - Акцент6 9 3" xfId="756"/>
    <cellStyle name="20% - Акцент6 9 3 2" xfId="757"/>
    <cellStyle name="20% - Акцент6 9 4" xfId="758"/>
    <cellStyle name="20% - Акцент6 9 4 2" xfId="759"/>
    <cellStyle name="20% - Акцент6 9 5" xfId="760"/>
    <cellStyle name="20% - Акцент6 9 6" xfId="761"/>
    <cellStyle name="20% - Акцент6 9 7" xfId="762"/>
    <cellStyle name="20% - Акцент6 9_46EE.2011(v1.0)" xfId="763"/>
    <cellStyle name="40% - Accent1" xfId="764"/>
    <cellStyle name="40% - Accent1 2" xfId="765"/>
    <cellStyle name="40% - Accent1_46EE.2011(v1.0)" xfId="766"/>
    <cellStyle name="40% - Accent2" xfId="767"/>
    <cellStyle name="40% - Accent2 2" xfId="768"/>
    <cellStyle name="40% - Accent2_46EE.2011(v1.0)" xfId="769"/>
    <cellStyle name="40% - Accent3" xfId="770"/>
    <cellStyle name="40% - Accent3 2" xfId="771"/>
    <cellStyle name="40% - Accent3_46EE.2011(v1.0)" xfId="772"/>
    <cellStyle name="40% - Accent4" xfId="773"/>
    <cellStyle name="40% - Accent4 2" xfId="774"/>
    <cellStyle name="40% - Accent4 2 2" xfId="775"/>
    <cellStyle name="40% - Accent4 2 3" xfId="776"/>
    <cellStyle name="40% - Accent4 2 4" xfId="777"/>
    <cellStyle name="40% - Accent4 3" xfId="778"/>
    <cellStyle name="40% - Accent4 4" xfId="779"/>
    <cellStyle name="40% - Accent4 5" xfId="780"/>
    <cellStyle name="40% - Accent4_46EE.2011(v1.0)" xfId="781"/>
    <cellStyle name="40% - Accent5" xfId="782"/>
    <cellStyle name="40% - Accent5 2" xfId="783"/>
    <cellStyle name="40% - Accent5_46EE.2011(v1.0)" xfId="784"/>
    <cellStyle name="40% - Accent6" xfId="785"/>
    <cellStyle name="40% - Accent6 2" xfId="786"/>
    <cellStyle name="40% - Accent6 2 2" xfId="787"/>
    <cellStyle name="40% - Accent6 2 2 2" xfId="788"/>
    <cellStyle name="40% - Accent6 2 3" xfId="789"/>
    <cellStyle name="40% - Accent6 2 4" xfId="790"/>
    <cellStyle name="40% - Accent6 2 5" xfId="791"/>
    <cellStyle name="40% - Accent6 3" xfId="792"/>
    <cellStyle name="40% - Accent6 3 2" xfId="793"/>
    <cellStyle name="40% - Accent6 4" xfId="794"/>
    <cellStyle name="40% - Accent6 5" xfId="795"/>
    <cellStyle name="40% - Accent6 6" xfId="796"/>
    <cellStyle name="40% - Accent6_46EE.2011(v1.0)" xfId="797"/>
    <cellStyle name="40% - Акцент1 10" xfId="798"/>
    <cellStyle name="40% - Акцент1 11" xfId="799"/>
    <cellStyle name="40% - Акцент1 12" xfId="800"/>
    <cellStyle name="40% - Акцент1 2" xfId="801"/>
    <cellStyle name="40% - Акцент1 2 2" xfId="802"/>
    <cellStyle name="40% - Акцент1 2 3" xfId="803"/>
    <cellStyle name="40% - Акцент1 2 3 2" xfId="804"/>
    <cellStyle name="40% - Акцент1 2 4" xfId="805"/>
    <cellStyle name="40% - Акцент1 2_08" xfId="806"/>
    <cellStyle name="40% - Акцент1 3" xfId="807"/>
    <cellStyle name="40% - Акцент1 3 2" xfId="808"/>
    <cellStyle name="40% - Акцент1 3_46EE.2011(v1.0)" xfId="809"/>
    <cellStyle name="40% - Акцент1 4" xfId="810"/>
    <cellStyle name="40% - Акцент1 4 2" xfId="811"/>
    <cellStyle name="40% - Акцент1 4_46EE.2011(v1.0)" xfId="812"/>
    <cellStyle name="40% - Акцент1 5" xfId="813"/>
    <cellStyle name="40% - Акцент1 5 2" xfId="814"/>
    <cellStyle name="40% - Акцент1 5_46EE.2011(v1.0)" xfId="815"/>
    <cellStyle name="40% - Акцент1 6" xfId="816"/>
    <cellStyle name="40% - Акцент1 6 2" xfId="817"/>
    <cellStyle name="40% - Акцент1 6_46EE.2011(v1.0)" xfId="818"/>
    <cellStyle name="40% - Акцент1 7" xfId="819"/>
    <cellStyle name="40% - Акцент1 7 2" xfId="820"/>
    <cellStyle name="40% - Акцент1 7_46EE.2011(v1.0)" xfId="821"/>
    <cellStyle name="40% - Акцент1 8" xfId="822"/>
    <cellStyle name="40% - Акцент1 8 2" xfId="823"/>
    <cellStyle name="40% - Акцент1 8_46EE.2011(v1.0)" xfId="824"/>
    <cellStyle name="40% - Акцент1 9" xfId="825"/>
    <cellStyle name="40% - Акцент1 9 2" xfId="826"/>
    <cellStyle name="40% - Акцент1 9_46EE.2011(v1.0)" xfId="827"/>
    <cellStyle name="40% - Акцент2 10" xfId="828"/>
    <cellStyle name="40% - Акцент2 11" xfId="829"/>
    <cellStyle name="40% - Акцент2 12" xfId="830"/>
    <cellStyle name="40% - Акцент2 2" xfId="831"/>
    <cellStyle name="40% - Акцент2 2 2" xfId="832"/>
    <cellStyle name="40% - Акцент2 2 3" xfId="833"/>
    <cellStyle name="40% - Акцент2 2 3 2" xfId="834"/>
    <cellStyle name="40% - Акцент2 2 4" xfId="835"/>
    <cellStyle name="40% - Акцент2 2_08" xfId="836"/>
    <cellStyle name="40% - Акцент2 3" xfId="837"/>
    <cellStyle name="40% - Акцент2 3 2" xfId="838"/>
    <cellStyle name="40% - Акцент2 3_46EE.2011(v1.0)" xfId="839"/>
    <cellStyle name="40% - Акцент2 4" xfId="840"/>
    <cellStyle name="40% - Акцент2 4 2" xfId="841"/>
    <cellStyle name="40% - Акцент2 4_46EE.2011(v1.0)" xfId="842"/>
    <cellStyle name="40% - Акцент2 5" xfId="843"/>
    <cellStyle name="40% - Акцент2 5 2" xfId="844"/>
    <cellStyle name="40% - Акцент2 5_46EE.2011(v1.0)" xfId="845"/>
    <cellStyle name="40% - Акцент2 6" xfId="846"/>
    <cellStyle name="40% - Акцент2 6 2" xfId="847"/>
    <cellStyle name="40% - Акцент2 6_46EE.2011(v1.0)" xfId="848"/>
    <cellStyle name="40% - Акцент2 7" xfId="849"/>
    <cellStyle name="40% - Акцент2 7 2" xfId="850"/>
    <cellStyle name="40% - Акцент2 7_46EE.2011(v1.0)" xfId="851"/>
    <cellStyle name="40% - Акцент2 8" xfId="852"/>
    <cellStyle name="40% - Акцент2 8 2" xfId="853"/>
    <cellStyle name="40% - Акцент2 8_46EE.2011(v1.0)" xfId="854"/>
    <cellStyle name="40% - Акцент2 9" xfId="855"/>
    <cellStyle name="40% - Акцент2 9 2" xfId="856"/>
    <cellStyle name="40% - Акцент2 9_46EE.2011(v1.0)" xfId="857"/>
    <cellStyle name="40% - Акцент3 10" xfId="858"/>
    <cellStyle name="40% - Акцент3 11" xfId="859"/>
    <cellStyle name="40% - Акцент3 12" xfId="860"/>
    <cellStyle name="40% - Акцент3 2" xfId="861"/>
    <cellStyle name="40% - Акцент3 2 2" xfId="862"/>
    <cellStyle name="40% - Акцент3 2 3" xfId="863"/>
    <cellStyle name="40% - Акцент3 2 3 2" xfId="864"/>
    <cellStyle name="40% - Акцент3 2 4" xfId="865"/>
    <cellStyle name="40% - Акцент3 2_08" xfId="866"/>
    <cellStyle name="40% - Акцент3 3" xfId="867"/>
    <cellStyle name="40% - Акцент3 3 2" xfId="868"/>
    <cellStyle name="40% - Акцент3 3_46EE.2011(v1.0)" xfId="869"/>
    <cellStyle name="40% - Акцент3 4" xfId="870"/>
    <cellStyle name="40% - Акцент3 4 2" xfId="871"/>
    <cellStyle name="40% - Акцент3 4_46EE.2011(v1.0)" xfId="872"/>
    <cellStyle name="40% - Акцент3 5" xfId="873"/>
    <cellStyle name="40% - Акцент3 5 2" xfId="874"/>
    <cellStyle name="40% - Акцент3 5_46EE.2011(v1.0)" xfId="875"/>
    <cellStyle name="40% - Акцент3 6" xfId="876"/>
    <cellStyle name="40% - Акцент3 6 2" xfId="877"/>
    <cellStyle name="40% - Акцент3 6_46EE.2011(v1.0)" xfId="878"/>
    <cellStyle name="40% - Акцент3 7" xfId="879"/>
    <cellStyle name="40% - Акцент3 7 2" xfId="880"/>
    <cellStyle name="40% - Акцент3 7_46EE.2011(v1.0)" xfId="881"/>
    <cellStyle name="40% - Акцент3 8" xfId="882"/>
    <cellStyle name="40% - Акцент3 8 2" xfId="883"/>
    <cellStyle name="40% - Акцент3 8_46EE.2011(v1.0)" xfId="884"/>
    <cellStyle name="40% - Акцент3 9" xfId="885"/>
    <cellStyle name="40% - Акцент3 9 2" xfId="886"/>
    <cellStyle name="40% - Акцент3 9_46EE.2011(v1.0)" xfId="887"/>
    <cellStyle name="40% - Акцент4 10" xfId="888"/>
    <cellStyle name="40% - Акцент4 10 2" xfId="889"/>
    <cellStyle name="40% - Акцент4 10 3" xfId="890"/>
    <cellStyle name="40% - Акцент4 10 4" xfId="891"/>
    <cellStyle name="40% - Акцент4 11" xfId="892"/>
    <cellStyle name="40% - Акцент4 12" xfId="893"/>
    <cellStyle name="40% - Акцент4 2" xfId="894"/>
    <cellStyle name="40% - Акцент4 2 2" xfId="895"/>
    <cellStyle name="40% - Акцент4 2 2 2" xfId="896"/>
    <cellStyle name="40% - Акцент4 2 2 3" xfId="897"/>
    <cellStyle name="40% - Акцент4 2 2 4" xfId="898"/>
    <cellStyle name="40% - Акцент4 2 3" xfId="899"/>
    <cellStyle name="40% - Акцент4 2 3 2" xfId="900"/>
    <cellStyle name="40% - Акцент4 2 4" xfId="901"/>
    <cellStyle name="40% - Акцент4 2 4 2" xfId="902"/>
    <cellStyle name="40% - Акцент4 2 5" xfId="903"/>
    <cellStyle name="40% - Акцент4 2 6" xfId="904"/>
    <cellStyle name="40% - Акцент4 2 7" xfId="905"/>
    <cellStyle name="40% - Акцент4 2_08" xfId="906"/>
    <cellStyle name="40% - Акцент4 3" xfId="907"/>
    <cellStyle name="40% - Акцент4 3 2" xfId="908"/>
    <cellStyle name="40% - Акцент4 3 2 2" xfId="909"/>
    <cellStyle name="40% - Акцент4 3 2 3" xfId="910"/>
    <cellStyle name="40% - Акцент4 3 2 4" xfId="911"/>
    <cellStyle name="40% - Акцент4 3 3" xfId="912"/>
    <cellStyle name="40% - Акцент4 3 4" xfId="913"/>
    <cellStyle name="40% - Акцент4 3 5" xfId="914"/>
    <cellStyle name="40% - Акцент4 3_46EE.2011(v1.0)" xfId="915"/>
    <cellStyle name="40% - Акцент4 4" xfId="916"/>
    <cellStyle name="40% - Акцент4 4 2" xfId="917"/>
    <cellStyle name="40% - Акцент4 4 2 2" xfId="918"/>
    <cellStyle name="40% - Акцент4 4 2 3" xfId="919"/>
    <cellStyle name="40% - Акцент4 4 2 4" xfId="920"/>
    <cellStyle name="40% - Акцент4 4 3" xfId="921"/>
    <cellStyle name="40% - Акцент4 4 4" xfId="922"/>
    <cellStyle name="40% - Акцент4 4 5" xfId="923"/>
    <cellStyle name="40% - Акцент4 4_46EE.2011(v1.0)" xfId="924"/>
    <cellStyle name="40% - Акцент4 5" xfId="925"/>
    <cellStyle name="40% - Акцент4 5 2" xfId="926"/>
    <cellStyle name="40% - Акцент4 5 2 2" xfId="927"/>
    <cellStyle name="40% - Акцент4 5 2 3" xfId="928"/>
    <cellStyle name="40% - Акцент4 5 2 4" xfId="929"/>
    <cellStyle name="40% - Акцент4 5 3" xfId="930"/>
    <cellStyle name="40% - Акцент4 5 4" xfId="931"/>
    <cellStyle name="40% - Акцент4 5 5" xfId="932"/>
    <cellStyle name="40% - Акцент4 5_46EE.2011(v1.0)" xfId="933"/>
    <cellStyle name="40% - Акцент4 6" xfId="934"/>
    <cellStyle name="40% - Акцент4 6 2" xfId="935"/>
    <cellStyle name="40% - Акцент4 6 2 2" xfId="936"/>
    <cellStyle name="40% - Акцент4 6 2 3" xfId="937"/>
    <cellStyle name="40% - Акцент4 6 2 4" xfId="938"/>
    <cellStyle name="40% - Акцент4 6 3" xfId="939"/>
    <cellStyle name="40% - Акцент4 6 4" xfId="940"/>
    <cellStyle name="40% - Акцент4 6 5" xfId="941"/>
    <cellStyle name="40% - Акцент4 6_46EE.2011(v1.0)" xfId="942"/>
    <cellStyle name="40% - Акцент4 7" xfId="943"/>
    <cellStyle name="40% - Акцент4 7 2" xfId="944"/>
    <cellStyle name="40% - Акцент4 7 2 2" xfId="945"/>
    <cellStyle name="40% - Акцент4 7 2 3" xfId="946"/>
    <cellStyle name="40% - Акцент4 7 2 4" xfId="947"/>
    <cellStyle name="40% - Акцент4 7 3" xfId="948"/>
    <cellStyle name="40% - Акцент4 7 4" xfId="949"/>
    <cellStyle name="40% - Акцент4 7 5" xfId="950"/>
    <cellStyle name="40% - Акцент4 7_46EE.2011(v1.0)" xfId="951"/>
    <cellStyle name="40% - Акцент4 8" xfId="952"/>
    <cellStyle name="40% - Акцент4 8 2" xfId="953"/>
    <cellStyle name="40% - Акцент4 8 2 2" xfId="954"/>
    <cellStyle name="40% - Акцент4 8 2 3" xfId="955"/>
    <cellStyle name="40% - Акцент4 8 2 4" xfId="956"/>
    <cellStyle name="40% - Акцент4 8 3" xfId="957"/>
    <cellStyle name="40% - Акцент4 8 4" xfId="958"/>
    <cellStyle name="40% - Акцент4 8 5" xfId="959"/>
    <cellStyle name="40% - Акцент4 8_46EE.2011(v1.0)" xfId="960"/>
    <cellStyle name="40% - Акцент4 9" xfId="961"/>
    <cellStyle name="40% - Акцент4 9 2" xfId="962"/>
    <cellStyle name="40% - Акцент4 9 2 2" xfId="963"/>
    <cellStyle name="40% - Акцент4 9 2 3" xfId="964"/>
    <cellStyle name="40% - Акцент4 9 2 4" xfId="965"/>
    <cellStyle name="40% - Акцент4 9 3" xfId="966"/>
    <cellStyle name="40% - Акцент4 9 4" xfId="967"/>
    <cellStyle name="40% - Акцент4 9 5" xfId="968"/>
    <cellStyle name="40% - Акцент4 9_46EE.2011(v1.0)" xfId="969"/>
    <cellStyle name="40% - Акцент5 10" xfId="970"/>
    <cellStyle name="40% - Акцент5 11" xfId="971"/>
    <cellStyle name="40% - Акцент5 12" xfId="972"/>
    <cellStyle name="40% - Акцент5 2" xfId="973"/>
    <cellStyle name="40% - Акцент5 2 2" xfId="974"/>
    <cellStyle name="40% - Акцент5 2 3" xfId="975"/>
    <cellStyle name="40% - Акцент5 2 3 2" xfId="976"/>
    <cellStyle name="40% - Акцент5 2 4" xfId="977"/>
    <cellStyle name="40% - Акцент5 2_08" xfId="978"/>
    <cellStyle name="40% - Акцент5 3" xfId="979"/>
    <cellStyle name="40% - Акцент5 3 2" xfId="980"/>
    <cellStyle name="40% - Акцент5 3_46EE.2011(v1.0)" xfId="981"/>
    <cellStyle name="40% - Акцент5 4" xfId="982"/>
    <cellStyle name="40% - Акцент5 4 2" xfId="983"/>
    <cellStyle name="40% - Акцент5 4_46EE.2011(v1.0)" xfId="984"/>
    <cellStyle name="40% - Акцент5 5" xfId="985"/>
    <cellStyle name="40% - Акцент5 5 2" xfId="986"/>
    <cellStyle name="40% - Акцент5 5_46EE.2011(v1.0)" xfId="987"/>
    <cellStyle name="40% - Акцент5 6" xfId="988"/>
    <cellStyle name="40% - Акцент5 6 2" xfId="989"/>
    <cellStyle name="40% - Акцент5 6_46EE.2011(v1.0)" xfId="990"/>
    <cellStyle name="40% - Акцент5 7" xfId="991"/>
    <cellStyle name="40% - Акцент5 7 2" xfId="992"/>
    <cellStyle name="40% - Акцент5 7_46EE.2011(v1.0)" xfId="993"/>
    <cellStyle name="40% - Акцент5 8" xfId="994"/>
    <cellStyle name="40% - Акцент5 8 2" xfId="995"/>
    <cellStyle name="40% - Акцент5 8_46EE.2011(v1.0)" xfId="996"/>
    <cellStyle name="40% - Акцент5 9" xfId="997"/>
    <cellStyle name="40% - Акцент5 9 2" xfId="998"/>
    <cellStyle name="40% - Акцент5 9_46EE.2011(v1.0)" xfId="999"/>
    <cellStyle name="40% - Акцент6 10" xfId="1000"/>
    <cellStyle name="40% - Акцент6 10 2" xfId="1001"/>
    <cellStyle name="40% - Акцент6 10 2 2" xfId="1002"/>
    <cellStyle name="40% - Акцент6 10 3" xfId="1003"/>
    <cellStyle name="40% - Акцент6 10 4" xfId="1004"/>
    <cellStyle name="40% - Акцент6 10 5" xfId="1005"/>
    <cellStyle name="40% - Акцент6 11" xfId="1006"/>
    <cellStyle name="40% - Акцент6 12" xfId="1007"/>
    <cellStyle name="40% - Акцент6 2" xfId="1008"/>
    <cellStyle name="40% - Акцент6 2 2" xfId="1009"/>
    <cellStyle name="40% - Акцент6 2 2 2" xfId="1010"/>
    <cellStyle name="40% - Акцент6 2 2 2 2" xfId="1011"/>
    <cellStyle name="40% - Акцент6 2 2 3" xfId="1012"/>
    <cellStyle name="40% - Акцент6 2 2 4" xfId="1013"/>
    <cellStyle name="40% - Акцент6 2 2 5" xfId="1014"/>
    <cellStyle name="40% - Акцент6 2 3" xfId="1015"/>
    <cellStyle name="40% - Акцент6 2 3 2" xfId="1016"/>
    <cellStyle name="40% - Акцент6 2 4" xfId="1017"/>
    <cellStyle name="40% - Акцент6 2 4 2" xfId="1018"/>
    <cellStyle name="40% - Акцент6 2 5" xfId="1019"/>
    <cellStyle name="40% - Акцент6 2 6" xfId="1020"/>
    <cellStyle name="40% - Акцент6 2 7" xfId="1021"/>
    <cellStyle name="40% - Акцент6 2 8" xfId="1022"/>
    <cellStyle name="40% - Акцент6 2_08" xfId="1023"/>
    <cellStyle name="40% - Акцент6 3" xfId="1024"/>
    <cellStyle name="40% - Акцент6 3 2" xfId="1025"/>
    <cellStyle name="40% - Акцент6 3 2 2" xfId="1026"/>
    <cellStyle name="40% - Акцент6 3 2 2 2" xfId="1027"/>
    <cellStyle name="40% - Акцент6 3 2 3" xfId="1028"/>
    <cellStyle name="40% - Акцент6 3 2 4" xfId="1029"/>
    <cellStyle name="40% - Акцент6 3 2 5" xfId="1030"/>
    <cellStyle name="40% - Акцент6 3 3" xfId="1031"/>
    <cellStyle name="40% - Акцент6 3 3 2" xfId="1032"/>
    <cellStyle name="40% - Акцент6 3 4" xfId="1033"/>
    <cellStyle name="40% - Акцент6 3 5" xfId="1034"/>
    <cellStyle name="40% - Акцент6 3 6" xfId="1035"/>
    <cellStyle name="40% - Акцент6 3_46EE.2011(v1.0)" xfId="1036"/>
    <cellStyle name="40% - Акцент6 4" xfId="1037"/>
    <cellStyle name="40% - Акцент6 4 2" xfId="1038"/>
    <cellStyle name="40% - Акцент6 4 2 2" xfId="1039"/>
    <cellStyle name="40% - Акцент6 4 2 2 2" xfId="1040"/>
    <cellStyle name="40% - Акцент6 4 2 3" xfId="1041"/>
    <cellStyle name="40% - Акцент6 4 2 4" xfId="1042"/>
    <cellStyle name="40% - Акцент6 4 2 5" xfId="1043"/>
    <cellStyle name="40% - Акцент6 4 3" xfId="1044"/>
    <cellStyle name="40% - Акцент6 4 3 2" xfId="1045"/>
    <cellStyle name="40% - Акцент6 4 4" xfId="1046"/>
    <cellStyle name="40% - Акцент6 4 5" xfId="1047"/>
    <cellStyle name="40% - Акцент6 4 6" xfId="1048"/>
    <cellStyle name="40% - Акцент6 4_46EE.2011(v1.0)" xfId="1049"/>
    <cellStyle name="40% - Акцент6 5" xfId="1050"/>
    <cellStyle name="40% - Акцент6 5 2" xfId="1051"/>
    <cellStyle name="40% - Акцент6 5 2 2" xfId="1052"/>
    <cellStyle name="40% - Акцент6 5 2 2 2" xfId="1053"/>
    <cellStyle name="40% - Акцент6 5 2 3" xfId="1054"/>
    <cellStyle name="40% - Акцент6 5 2 4" xfId="1055"/>
    <cellStyle name="40% - Акцент6 5 2 5" xfId="1056"/>
    <cellStyle name="40% - Акцент6 5 3" xfId="1057"/>
    <cellStyle name="40% - Акцент6 5 3 2" xfId="1058"/>
    <cellStyle name="40% - Акцент6 5 4" xfId="1059"/>
    <cellStyle name="40% - Акцент6 5 5" xfId="1060"/>
    <cellStyle name="40% - Акцент6 5 6" xfId="1061"/>
    <cellStyle name="40% - Акцент6 5_46EE.2011(v1.0)" xfId="1062"/>
    <cellStyle name="40% - Акцент6 6" xfId="1063"/>
    <cellStyle name="40% - Акцент6 6 2" xfId="1064"/>
    <cellStyle name="40% - Акцент6 6 2 2" xfId="1065"/>
    <cellStyle name="40% - Акцент6 6 2 2 2" xfId="1066"/>
    <cellStyle name="40% - Акцент6 6 2 3" xfId="1067"/>
    <cellStyle name="40% - Акцент6 6 2 4" xfId="1068"/>
    <cellStyle name="40% - Акцент6 6 2 5" xfId="1069"/>
    <cellStyle name="40% - Акцент6 6 3" xfId="1070"/>
    <cellStyle name="40% - Акцент6 6 3 2" xfId="1071"/>
    <cellStyle name="40% - Акцент6 6 4" xfId="1072"/>
    <cellStyle name="40% - Акцент6 6 5" xfId="1073"/>
    <cellStyle name="40% - Акцент6 6 6" xfId="1074"/>
    <cellStyle name="40% - Акцент6 6_46EE.2011(v1.0)" xfId="1075"/>
    <cellStyle name="40% - Акцент6 7" xfId="1076"/>
    <cellStyle name="40% - Акцент6 7 2" xfId="1077"/>
    <cellStyle name="40% - Акцент6 7 2 2" xfId="1078"/>
    <cellStyle name="40% - Акцент6 7 2 2 2" xfId="1079"/>
    <cellStyle name="40% - Акцент6 7 2 3" xfId="1080"/>
    <cellStyle name="40% - Акцент6 7 2 4" xfId="1081"/>
    <cellStyle name="40% - Акцент6 7 2 5" xfId="1082"/>
    <cellStyle name="40% - Акцент6 7 3" xfId="1083"/>
    <cellStyle name="40% - Акцент6 7 3 2" xfId="1084"/>
    <cellStyle name="40% - Акцент6 7 4" xfId="1085"/>
    <cellStyle name="40% - Акцент6 7 5" xfId="1086"/>
    <cellStyle name="40% - Акцент6 7 6" xfId="1087"/>
    <cellStyle name="40% - Акцент6 7_46EE.2011(v1.0)" xfId="1088"/>
    <cellStyle name="40% - Акцент6 8" xfId="1089"/>
    <cellStyle name="40% - Акцент6 8 2" xfId="1090"/>
    <cellStyle name="40% - Акцент6 8 2 2" xfId="1091"/>
    <cellStyle name="40% - Акцент6 8 2 2 2" xfId="1092"/>
    <cellStyle name="40% - Акцент6 8 2 3" xfId="1093"/>
    <cellStyle name="40% - Акцент6 8 2 4" xfId="1094"/>
    <cellStyle name="40% - Акцент6 8 2 5" xfId="1095"/>
    <cellStyle name="40% - Акцент6 8 3" xfId="1096"/>
    <cellStyle name="40% - Акцент6 8 3 2" xfId="1097"/>
    <cellStyle name="40% - Акцент6 8 4" xfId="1098"/>
    <cellStyle name="40% - Акцент6 8 5" xfId="1099"/>
    <cellStyle name="40% - Акцент6 8 6" xfId="1100"/>
    <cellStyle name="40% - Акцент6 8_46EE.2011(v1.0)" xfId="1101"/>
    <cellStyle name="40% - Акцент6 9" xfId="1102"/>
    <cellStyle name="40% - Акцент6 9 2" xfId="1103"/>
    <cellStyle name="40% - Акцент6 9 2 2" xfId="1104"/>
    <cellStyle name="40% - Акцент6 9 2 2 2" xfId="1105"/>
    <cellStyle name="40% - Акцент6 9 2 3" xfId="1106"/>
    <cellStyle name="40% - Акцент6 9 2 4" xfId="1107"/>
    <cellStyle name="40% - Акцент6 9 2 5" xfId="1108"/>
    <cellStyle name="40% - Акцент6 9 3" xfId="1109"/>
    <cellStyle name="40% - Акцент6 9 3 2" xfId="1110"/>
    <cellStyle name="40% - Акцент6 9 4" xfId="1111"/>
    <cellStyle name="40% - Акцент6 9 5" xfId="1112"/>
    <cellStyle name="40% - Акцент6 9 6" xfId="1113"/>
    <cellStyle name="40% - Акцент6 9_46EE.2011(v1.0)" xfId="1114"/>
    <cellStyle name="60% - Accent1" xfId="1115"/>
    <cellStyle name="60% - Accent1 2" xfId="1116"/>
    <cellStyle name="60% - Accent1 3" xfId="1117"/>
    <cellStyle name="60% - Accent2" xfId="1118"/>
    <cellStyle name="60% - Accent3" xfId="1119"/>
    <cellStyle name="60% - Accent4" xfId="1120"/>
    <cellStyle name="60% - Accent5" xfId="1121"/>
    <cellStyle name="60% - Accent6" xfId="1122"/>
    <cellStyle name="60% - Акцент1 10" xfId="1123"/>
    <cellStyle name="60% - Акцент1 10 2" xfId="1124"/>
    <cellStyle name="60% - Акцент1 10 3" xfId="1125"/>
    <cellStyle name="60% - Акцент1 11" xfId="1126"/>
    <cellStyle name="60% - Акцент1 12" xfId="1127"/>
    <cellStyle name="60% - Акцент1 2" xfId="1128"/>
    <cellStyle name="60% - Акцент1 2 2" xfId="1129"/>
    <cellStyle name="60% - Акцент1 2 2 2" xfId="1130"/>
    <cellStyle name="60% - Акцент1 2 2 3" xfId="1131"/>
    <cellStyle name="60% - Акцент1 2 3" xfId="1132"/>
    <cellStyle name="60% - Акцент1 2 4" xfId="1133"/>
    <cellStyle name="60% - Акцент1 2 4 2" xfId="1134"/>
    <cellStyle name="60% - Акцент1 2 5" xfId="1135"/>
    <cellStyle name="60% - Акцент1 2 6" xfId="1136"/>
    <cellStyle name="60% - Акцент1 2_08" xfId="1137"/>
    <cellStyle name="60% - Акцент1 3" xfId="1138"/>
    <cellStyle name="60% - Акцент1 3 2" xfId="1139"/>
    <cellStyle name="60% - Акцент1 3 2 2" xfId="1140"/>
    <cellStyle name="60% - Акцент1 3 2 3" xfId="1141"/>
    <cellStyle name="60% - Акцент1 3 3" xfId="1142"/>
    <cellStyle name="60% - Акцент1 3 4" xfId="1143"/>
    <cellStyle name="60% - Акцент1 4" xfId="1144"/>
    <cellStyle name="60% - Акцент1 4 2" xfId="1145"/>
    <cellStyle name="60% - Акцент1 4 2 2" xfId="1146"/>
    <cellStyle name="60% - Акцент1 4 2 3" xfId="1147"/>
    <cellStyle name="60% - Акцент1 4 3" xfId="1148"/>
    <cellStyle name="60% - Акцент1 4 4" xfId="1149"/>
    <cellStyle name="60% - Акцент1 5" xfId="1150"/>
    <cellStyle name="60% - Акцент1 5 2" xfId="1151"/>
    <cellStyle name="60% - Акцент1 5 2 2" xfId="1152"/>
    <cellStyle name="60% - Акцент1 5 2 3" xfId="1153"/>
    <cellStyle name="60% - Акцент1 5 3" xfId="1154"/>
    <cellStyle name="60% - Акцент1 5 4" xfId="1155"/>
    <cellStyle name="60% - Акцент1 6" xfId="1156"/>
    <cellStyle name="60% - Акцент1 6 2" xfId="1157"/>
    <cellStyle name="60% - Акцент1 6 2 2" xfId="1158"/>
    <cellStyle name="60% - Акцент1 6 2 3" xfId="1159"/>
    <cellStyle name="60% - Акцент1 6 3" xfId="1160"/>
    <cellStyle name="60% - Акцент1 6 4" xfId="1161"/>
    <cellStyle name="60% - Акцент1 7" xfId="1162"/>
    <cellStyle name="60% - Акцент1 7 2" xfId="1163"/>
    <cellStyle name="60% - Акцент1 7 2 2" xfId="1164"/>
    <cellStyle name="60% - Акцент1 7 2 3" xfId="1165"/>
    <cellStyle name="60% - Акцент1 7 3" xfId="1166"/>
    <cellStyle name="60% - Акцент1 7 4" xfId="1167"/>
    <cellStyle name="60% - Акцент1 8" xfId="1168"/>
    <cellStyle name="60% - Акцент1 8 2" xfId="1169"/>
    <cellStyle name="60% - Акцент1 8 2 2" xfId="1170"/>
    <cellStyle name="60% - Акцент1 8 2 3" xfId="1171"/>
    <cellStyle name="60% - Акцент1 8 3" xfId="1172"/>
    <cellStyle name="60% - Акцент1 8 4" xfId="1173"/>
    <cellStyle name="60% - Акцент1 9" xfId="1174"/>
    <cellStyle name="60% - Акцент1 9 2" xfId="1175"/>
    <cellStyle name="60% - Акцент1 9 2 2" xfId="1176"/>
    <cellStyle name="60% - Акцент1 9 2 3" xfId="1177"/>
    <cellStyle name="60% - Акцент1 9 3" xfId="1178"/>
    <cellStyle name="60% - Акцент1 9 4" xfId="1179"/>
    <cellStyle name="60% - Акцент2 10" xfId="1180"/>
    <cellStyle name="60% - Акцент2 11" xfId="1181"/>
    <cellStyle name="60% - Акцент2 12" xfId="1182"/>
    <cellStyle name="60% - Акцент2 2" xfId="1183"/>
    <cellStyle name="60% - Акцент2 2 2" xfId="1184"/>
    <cellStyle name="60% - Акцент2 2 3" xfId="1185"/>
    <cellStyle name="60% - Акцент2 2 3 2" xfId="1186"/>
    <cellStyle name="60% - Акцент2 2 4" xfId="1187"/>
    <cellStyle name="60% - Акцент2 2_08" xfId="1188"/>
    <cellStyle name="60% - Акцент2 3" xfId="1189"/>
    <cellStyle name="60% - Акцент2 3 2" xfId="1190"/>
    <cellStyle name="60% - Акцент2 4" xfId="1191"/>
    <cellStyle name="60% - Акцент2 4 2" xfId="1192"/>
    <cellStyle name="60% - Акцент2 5" xfId="1193"/>
    <cellStyle name="60% - Акцент2 5 2" xfId="1194"/>
    <cellStyle name="60% - Акцент2 6" xfId="1195"/>
    <cellStyle name="60% - Акцент2 6 2" xfId="1196"/>
    <cellStyle name="60% - Акцент2 7" xfId="1197"/>
    <cellStyle name="60% - Акцент2 7 2" xfId="1198"/>
    <cellStyle name="60% - Акцент2 8" xfId="1199"/>
    <cellStyle name="60% - Акцент2 8 2" xfId="1200"/>
    <cellStyle name="60% - Акцент2 9" xfId="1201"/>
    <cellStyle name="60% - Акцент2 9 2" xfId="1202"/>
    <cellStyle name="60% - Акцент3 10" xfId="1203"/>
    <cellStyle name="60% - Акцент3 11" xfId="1204"/>
    <cellStyle name="60% - Акцент3 12" xfId="1205"/>
    <cellStyle name="60% - Акцент3 2" xfId="1206"/>
    <cellStyle name="60% - Акцент3 2 2" xfId="1207"/>
    <cellStyle name="60% - Акцент3 2 3" xfId="1208"/>
    <cellStyle name="60% - Акцент3 2 3 2" xfId="1209"/>
    <cellStyle name="60% - Акцент3 2 4" xfId="1210"/>
    <cellStyle name="60% - Акцент3 2_08" xfId="1211"/>
    <cellStyle name="60% - Акцент3 3" xfId="1212"/>
    <cellStyle name="60% - Акцент3 3 2" xfId="1213"/>
    <cellStyle name="60% - Акцент3 4" xfId="1214"/>
    <cellStyle name="60% - Акцент3 4 2" xfId="1215"/>
    <cellStyle name="60% - Акцент3 5" xfId="1216"/>
    <cellStyle name="60% - Акцент3 5 2" xfId="1217"/>
    <cellStyle name="60% - Акцент3 6" xfId="1218"/>
    <cellStyle name="60% - Акцент3 6 2" xfId="1219"/>
    <cellStyle name="60% - Акцент3 7" xfId="1220"/>
    <cellStyle name="60% - Акцент3 7 2" xfId="1221"/>
    <cellStyle name="60% - Акцент3 8" xfId="1222"/>
    <cellStyle name="60% - Акцент3 8 2" xfId="1223"/>
    <cellStyle name="60% - Акцент3 9" xfId="1224"/>
    <cellStyle name="60% - Акцент3 9 2" xfId="1225"/>
    <cellStyle name="60% - Акцент4 10" xfId="1226"/>
    <cellStyle name="60% - Акцент4 11" xfId="1227"/>
    <cellStyle name="60% - Акцент4 12" xfId="1228"/>
    <cellStyle name="60% - Акцент4 2" xfId="1229"/>
    <cellStyle name="60% - Акцент4 2 2" xfId="1230"/>
    <cellStyle name="60% - Акцент4 2 3" xfId="1231"/>
    <cellStyle name="60% - Акцент4 2 3 2" xfId="1232"/>
    <cellStyle name="60% - Акцент4 2 4" xfId="1233"/>
    <cellStyle name="60% - Акцент4 2_08" xfId="1234"/>
    <cellStyle name="60% - Акцент4 3" xfId="1235"/>
    <cellStyle name="60% - Акцент4 3 2" xfId="1236"/>
    <cellStyle name="60% - Акцент4 4" xfId="1237"/>
    <cellStyle name="60% - Акцент4 4 2" xfId="1238"/>
    <cellStyle name="60% - Акцент4 5" xfId="1239"/>
    <cellStyle name="60% - Акцент4 5 2" xfId="1240"/>
    <cellStyle name="60% - Акцент4 6" xfId="1241"/>
    <cellStyle name="60% - Акцент4 6 2" xfId="1242"/>
    <cellStyle name="60% - Акцент4 7" xfId="1243"/>
    <cellStyle name="60% - Акцент4 7 2" xfId="1244"/>
    <cellStyle name="60% - Акцент4 8" xfId="1245"/>
    <cellStyle name="60% - Акцент4 8 2" xfId="1246"/>
    <cellStyle name="60% - Акцент4 9" xfId="1247"/>
    <cellStyle name="60% - Акцент4 9 2" xfId="1248"/>
    <cellStyle name="60% - Акцент5 10" xfId="1249"/>
    <cellStyle name="60% - Акцент5 11" xfId="1250"/>
    <cellStyle name="60% - Акцент5 12" xfId="1251"/>
    <cellStyle name="60% - Акцент5 2" xfId="1252"/>
    <cellStyle name="60% - Акцент5 2 2" xfId="1253"/>
    <cellStyle name="60% - Акцент5 2 3" xfId="1254"/>
    <cellStyle name="60% - Акцент5 2 3 2" xfId="1255"/>
    <cellStyle name="60% - Акцент5 2 4" xfId="1256"/>
    <cellStyle name="60% - Акцент5 2_08" xfId="1257"/>
    <cellStyle name="60% - Акцент5 3" xfId="1258"/>
    <cellStyle name="60% - Акцент5 3 2" xfId="1259"/>
    <cellStyle name="60% - Акцент5 4" xfId="1260"/>
    <cellStyle name="60% - Акцент5 4 2" xfId="1261"/>
    <cellStyle name="60% - Акцент5 5" xfId="1262"/>
    <cellStyle name="60% - Акцент5 5 2" xfId="1263"/>
    <cellStyle name="60% - Акцент5 6" xfId="1264"/>
    <cellStyle name="60% - Акцент5 6 2" xfId="1265"/>
    <cellStyle name="60% - Акцент5 7" xfId="1266"/>
    <cellStyle name="60% - Акцент5 7 2" xfId="1267"/>
    <cellStyle name="60% - Акцент5 8" xfId="1268"/>
    <cellStyle name="60% - Акцент5 8 2" xfId="1269"/>
    <cellStyle name="60% - Акцент5 9" xfId="1270"/>
    <cellStyle name="60% - Акцент5 9 2" xfId="1271"/>
    <cellStyle name="60% - Акцент6 10" xfId="1272"/>
    <cellStyle name="60% - Акцент6 11" xfId="1273"/>
    <cellStyle name="60% - Акцент6 12" xfId="1274"/>
    <cellStyle name="60% - Акцент6 2" xfId="1275"/>
    <cellStyle name="60% - Акцент6 2 2" xfId="1276"/>
    <cellStyle name="60% - Акцент6 2 3" xfId="1277"/>
    <cellStyle name="60% - Акцент6 2 3 2" xfId="1278"/>
    <cellStyle name="60% - Акцент6 2 4" xfId="1279"/>
    <cellStyle name="60% - Акцент6 2_08" xfId="1280"/>
    <cellStyle name="60% - Акцент6 3" xfId="1281"/>
    <cellStyle name="60% - Акцент6 3 2" xfId="1282"/>
    <cellStyle name="60% - Акцент6 4" xfId="1283"/>
    <cellStyle name="60% - Акцент6 4 2" xfId="1284"/>
    <cellStyle name="60% - Акцент6 5" xfId="1285"/>
    <cellStyle name="60% - Акцент6 5 2" xfId="1286"/>
    <cellStyle name="60% - Акцент6 6" xfId="1287"/>
    <cellStyle name="60% - Акцент6 6 2" xfId="1288"/>
    <cellStyle name="60% - Акцент6 7" xfId="1289"/>
    <cellStyle name="60% - Акцент6 7 2" xfId="1290"/>
    <cellStyle name="60% - Акцент6 8" xfId="1291"/>
    <cellStyle name="60% - Акцент6 8 2" xfId="1292"/>
    <cellStyle name="60% - Акцент6 9" xfId="1293"/>
    <cellStyle name="60% - Акцент6 9 2" xfId="1294"/>
    <cellStyle name="Accent1" xfId="1295"/>
    <cellStyle name="Accent2" xfId="1296"/>
    <cellStyle name="Accent3" xfId="1297"/>
    <cellStyle name="Accent3 2" xfId="1298"/>
    <cellStyle name="Accent3 3" xfId="1299"/>
    <cellStyle name="Accent4" xfId="1300"/>
    <cellStyle name="Accent5" xfId="1301"/>
    <cellStyle name="Accent6" xfId="1302"/>
    <cellStyle name="Ăčďĺđńńűëęŕ" xfId="1303"/>
    <cellStyle name="Ăčďĺđńńűëęŕ 2" xfId="1304"/>
    <cellStyle name="Áĺççŕůčňíűé" xfId="1305"/>
    <cellStyle name="Äĺíĺćíűé [0]_(ňŕá 3č)" xfId="1306"/>
    <cellStyle name="Äĺíĺćíűé_(ňŕá 3č)" xfId="1307"/>
    <cellStyle name="Bad" xfId="1308"/>
    <cellStyle name="Calculation" xfId="1309"/>
    <cellStyle name="Calculation 2" xfId="1310"/>
    <cellStyle name="Calculation 2 2" xfId="1311"/>
    <cellStyle name="Calculation 3" xfId="1312"/>
    <cellStyle name="Calculation 3 2" xfId="1313"/>
    <cellStyle name="Calculation 4" xfId="1314"/>
    <cellStyle name="Calculation 5" xfId="1315"/>
    <cellStyle name="Calculation 6" xfId="1316"/>
    <cellStyle name="Check Cell" xfId="1317"/>
    <cellStyle name="Comma [0]_irl tel sep5" xfId="1318"/>
    <cellStyle name="Comma_irl tel sep5" xfId="1319"/>
    <cellStyle name="Comma0" xfId="1320"/>
    <cellStyle name="Comma0 2" xfId="1321"/>
    <cellStyle name="Çŕůčňíűé" xfId="1322"/>
    <cellStyle name="Çŕůčňíűé 2" xfId="1323"/>
    <cellStyle name="Çŕůčňíűé 3" xfId="1324"/>
    <cellStyle name="Çŕůčňíűé 3 2" xfId="1325"/>
    <cellStyle name="Çŕůčňíűé 4" xfId="1326"/>
    <cellStyle name="Currency [0]" xfId="1327"/>
    <cellStyle name="Currency [0] 2" xfId="1328"/>
    <cellStyle name="Currency [0] 2 2" xfId="1329"/>
    <cellStyle name="Currency [0] 2 2 2" xfId="1330"/>
    <cellStyle name="Currency [0] 2 3" xfId="1331"/>
    <cellStyle name="Currency [0] 2 3 2" xfId="1332"/>
    <cellStyle name="Currency [0] 2 4" xfId="1333"/>
    <cellStyle name="Currency [0] 2 4 2" xfId="1334"/>
    <cellStyle name="Currency [0] 2 5" xfId="1335"/>
    <cellStyle name="Currency [0] 2 5 2" xfId="1336"/>
    <cellStyle name="Currency [0] 2 6" xfId="1337"/>
    <cellStyle name="Currency [0] 2 6 2" xfId="1338"/>
    <cellStyle name="Currency [0] 2 7" xfId="1339"/>
    <cellStyle name="Currency [0] 2 7 2" xfId="1340"/>
    <cellStyle name="Currency [0] 2 8" xfId="1341"/>
    <cellStyle name="Currency [0] 2 8 2" xfId="1342"/>
    <cellStyle name="Currency [0] 2 9" xfId="1343"/>
    <cellStyle name="Currency [0] 3" xfId="1344"/>
    <cellStyle name="Currency [0] 3 2" xfId="1345"/>
    <cellStyle name="Currency [0] 3 2 2" xfId="1346"/>
    <cellStyle name="Currency [0] 3 3" xfId="1347"/>
    <cellStyle name="Currency [0] 3 3 2" xfId="1348"/>
    <cellStyle name="Currency [0] 3 4" xfId="1349"/>
    <cellStyle name="Currency [0] 3 4 2" xfId="1350"/>
    <cellStyle name="Currency [0] 3 5" xfId="1351"/>
    <cellStyle name="Currency [0] 3 5 2" xfId="1352"/>
    <cellStyle name="Currency [0] 3 6" xfId="1353"/>
    <cellStyle name="Currency [0] 3 6 2" xfId="1354"/>
    <cellStyle name="Currency [0] 3 7" xfId="1355"/>
    <cellStyle name="Currency [0] 3 7 2" xfId="1356"/>
    <cellStyle name="Currency [0] 3 8" xfId="1357"/>
    <cellStyle name="Currency [0] 3 8 2" xfId="1358"/>
    <cellStyle name="Currency [0] 3 9" xfId="1359"/>
    <cellStyle name="Currency [0] 4" xfId="1360"/>
    <cellStyle name="Currency [0] 4 2" xfId="1361"/>
    <cellStyle name="Currency [0] 4 2 2" xfId="1362"/>
    <cellStyle name="Currency [0] 4 3" xfId="1363"/>
    <cellStyle name="Currency [0] 4 3 2" xfId="1364"/>
    <cellStyle name="Currency [0] 4 4" xfId="1365"/>
    <cellStyle name="Currency [0] 4 4 2" xfId="1366"/>
    <cellStyle name="Currency [0] 4 5" xfId="1367"/>
    <cellStyle name="Currency [0] 4 5 2" xfId="1368"/>
    <cellStyle name="Currency [0] 4 6" xfId="1369"/>
    <cellStyle name="Currency [0] 4 6 2" xfId="1370"/>
    <cellStyle name="Currency [0] 4 7" xfId="1371"/>
    <cellStyle name="Currency [0] 4 7 2" xfId="1372"/>
    <cellStyle name="Currency [0] 4 8" xfId="1373"/>
    <cellStyle name="Currency [0] 4 8 2" xfId="1374"/>
    <cellStyle name="Currency [0] 4 9" xfId="1375"/>
    <cellStyle name="Currency [0] 5" xfId="1376"/>
    <cellStyle name="Currency [0] 5 2" xfId="1377"/>
    <cellStyle name="Currency [0] 5 2 2" xfId="1378"/>
    <cellStyle name="Currency [0] 5 3" xfId="1379"/>
    <cellStyle name="Currency [0] 5 3 2" xfId="1380"/>
    <cellStyle name="Currency [0] 5 4" xfId="1381"/>
    <cellStyle name="Currency [0] 5 4 2" xfId="1382"/>
    <cellStyle name="Currency [0] 5 5" xfId="1383"/>
    <cellStyle name="Currency [0] 5 5 2" xfId="1384"/>
    <cellStyle name="Currency [0] 5 6" xfId="1385"/>
    <cellStyle name="Currency [0] 5 6 2" xfId="1386"/>
    <cellStyle name="Currency [0] 5 7" xfId="1387"/>
    <cellStyle name="Currency [0] 5 7 2" xfId="1388"/>
    <cellStyle name="Currency [0] 5 8" xfId="1389"/>
    <cellStyle name="Currency [0] 5 8 2" xfId="1390"/>
    <cellStyle name="Currency [0] 5 9" xfId="1391"/>
    <cellStyle name="Currency [0] 6" xfId="1392"/>
    <cellStyle name="Currency [0] 6 2" xfId="1393"/>
    <cellStyle name="Currency [0] 6 2 2" xfId="1394"/>
    <cellStyle name="Currency [0] 6 3" xfId="1395"/>
    <cellStyle name="Currency [0] 7" xfId="1396"/>
    <cellStyle name="Currency [0] 7 2" xfId="1397"/>
    <cellStyle name="Currency [0] 7 2 2" xfId="1398"/>
    <cellStyle name="Currency [0] 7 3" xfId="1399"/>
    <cellStyle name="Currency [0] 8" xfId="1400"/>
    <cellStyle name="Currency [0] 8 2" xfId="1401"/>
    <cellStyle name="Currency [0] 8 2 2" xfId="1402"/>
    <cellStyle name="Currency [0] 8 3" xfId="1403"/>
    <cellStyle name="Currency [0] 9" xfId="1404"/>
    <cellStyle name="Currency_irl tel sep5" xfId="1405"/>
    <cellStyle name="Currency0" xfId="1406"/>
    <cellStyle name="Currency0 2" xfId="1407"/>
    <cellStyle name="Date" xfId="1408"/>
    <cellStyle name="Date 2" xfId="1409"/>
    <cellStyle name="Dates" xfId="1410"/>
    <cellStyle name="E-mail" xfId="1411"/>
    <cellStyle name="E-mail 2" xfId="1412"/>
    <cellStyle name="Euro" xfId="1413"/>
    <cellStyle name="Euro 2" xfId="1414"/>
    <cellStyle name="Excel Built-in Excel Built-in Excel Built-in Excel Built-in Excel Built-in Excel Built-in Excel Built-in Excel Built-in Excel Built-in Excel Built-in Excel Built-in Excel Built-in Excel Built-in Excel Built-in Обычный 12" xfId="1415"/>
    <cellStyle name="Excel Built-in Excel Built-in Excel Built-in Excel Built-in Excel Built-in Excel Built-in Excel Built-in Normal" xfId="1416"/>
    <cellStyle name="Excel Built-in Excel Built-in Normal" xfId="1417"/>
    <cellStyle name="Excel Built-in Normal" xfId="1418"/>
    <cellStyle name="Excel Built-in Normal 1" xfId="1419"/>
    <cellStyle name="Excel Built-in Normal 2" xfId="1"/>
    <cellStyle name="Excel Built-in Normal 2 2" xfId="1420"/>
    <cellStyle name="Excel Built-in Normal 2 2 2" xfId="1421"/>
    <cellStyle name="Excel Built-in Normal 2 3" xfId="1422"/>
    <cellStyle name="Excel Built-in Normal 3" xfId="1423"/>
    <cellStyle name="Excel Built-in Normal 4" xfId="1424"/>
    <cellStyle name="Excel_BuiltIn_Обычный 2 1" xfId="1425"/>
    <cellStyle name="Explanatory Text" xfId="1426"/>
    <cellStyle name="F2" xfId="1427"/>
    <cellStyle name="F3" xfId="1428"/>
    <cellStyle name="F4" xfId="1429"/>
    <cellStyle name="F5" xfId="1430"/>
    <cellStyle name="F6" xfId="1431"/>
    <cellStyle name="F7" xfId="1432"/>
    <cellStyle name="F8" xfId="1433"/>
    <cellStyle name="Fixed" xfId="1434"/>
    <cellStyle name="Fixed 2" xfId="1435"/>
    <cellStyle name="Good" xfId="1436"/>
    <cellStyle name="Heading" xfId="1437"/>
    <cellStyle name="Heading 1" xfId="1438"/>
    <cellStyle name="Heading 1 2" xfId="1439"/>
    <cellStyle name="Heading 1 2 2" xfId="1440"/>
    <cellStyle name="Heading 1 2_сверка" xfId="1441"/>
    <cellStyle name="Heading 1 3" xfId="1442"/>
    <cellStyle name="Heading 1 4" xfId="1443"/>
    <cellStyle name="Heading 1 4 2" xfId="1444"/>
    <cellStyle name="Heading 1 5" xfId="1445"/>
    <cellStyle name="Heading 1 6" xfId="1446"/>
    <cellStyle name="Heading 1_08" xfId="1447"/>
    <cellStyle name="Heading 2" xfId="1448"/>
    <cellStyle name="Heading 2 2" xfId="1449"/>
    <cellStyle name="Heading 2 2 2" xfId="1450"/>
    <cellStyle name="Heading 2 3" xfId="1451"/>
    <cellStyle name="Heading 3" xfId="1452"/>
    <cellStyle name="Heading 3 2" xfId="1453"/>
    <cellStyle name="Heading 4" xfId="1454"/>
    <cellStyle name="Heading 5" xfId="1455"/>
    <cellStyle name="Heading 6" xfId="1456"/>
    <cellStyle name="Heading 7" xfId="1457"/>
    <cellStyle name="Heading 8" xfId="1458"/>
    <cellStyle name="Heading1" xfId="1459"/>
    <cellStyle name="Heading1 1" xfId="1460"/>
    <cellStyle name="Heading1 1 2" xfId="1461"/>
    <cellStyle name="Heading1 1 2 2" xfId="1462"/>
    <cellStyle name="Heading1 1 2_сверка" xfId="1463"/>
    <cellStyle name="Heading1 1 3" xfId="1464"/>
    <cellStyle name="Heading1 1 3 2" xfId="1465"/>
    <cellStyle name="Heading1 1 4" xfId="1466"/>
    <cellStyle name="Heading1 1 5" xfId="1467"/>
    <cellStyle name="Heading1 1_08" xfId="1468"/>
    <cellStyle name="Heading1 2" xfId="1469"/>
    <cellStyle name="Heading1 2 2" xfId="1470"/>
    <cellStyle name="Heading1 3" xfId="1471"/>
    <cellStyle name="Heading1 3 2" xfId="1472"/>
    <cellStyle name="Heading1 4" xfId="1473"/>
    <cellStyle name="Heading1 5" xfId="1474"/>
    <cellStyle name="Heading2" xfId="1475"/>
    <cellStyle name="Heading2 2" xfId="1476"/>
    <cellStyle name="Îáű÷íűé__FES" xfId="1477"/>
    <cellStyle name="Îňęđűâŕâřŕ˙ń˙ ăčďĺđńńűëęŕ" xfId="1478"/>
    <cellStyle name="Îňęđűâŕâřŕ˙ń˙ ăčďĺđńńűëęŕ 2" xfId="1479"/>
    <cellStyle name="Input" xfId="1480"/>
    <cellStyle name="Input 2" xfId="1481"/>
    <cellStyle name="Input 2 2" xfId="1482"/>
    <cellStyle name="Input 3" xfId="1483"/>
    <cellStyle name="Input 3 2" xfId="1484"/>
    <cellStyle name="Input 4" xfId="1485"/>
    <cellStyle name="Input 5" xfId="1486"/>
    <cellStyle name="Input 6" xfId="1487"/>
    <cellStyle name="Inputs" xfId="1488"/>
    <cellStyle name="Inputs (const)" xfId="1489"/>
    <cellStyle name="Inputs (const) 2" xfId="1490"/>
    <cellStyle name="Inputs (const) 2 2" xfId="1491"/>
    <cellStyle name="Inputs (const) 3" xfId="1492"/>
    <cellStyle name="Inputs (const) 3 2" xfId="1493"/>
    <cellStyle name="Inputs (const) 4" xfId="1494"/>
    <cellStyle name="Inputs (const) 5" xfId="1495"/>
    <cellStyle name="Inputs (const) 6" xfId="1496"/>
    <cellStyle name="Inputs 2" xfId="1497"/>
    <cellStyle name="Inputs Co" xfId="1498"/>
    <cellStyle name="Inputs_46EE.2011(v1.0)" xfId="1499"/>
    <cellStyle name="Linked Cell" xfId="1500"/>
    <cellStyle name="Neutral" xfId="1501"/>
    <cellStyle name="normal" xfId="1502"/>
    <cellStyle name="Normal 2" xfId="1503"/>
    <cellStyle name="normal 3" xfId="1504"/>
    <cellStyle name="normal 4" xfId="1505"/>
    <cellStyle name="normal 5" xfId="1506"/>
    <cellStyle name="normal 6" xfId="1507"/>
    <cellStyle name="normal 7" xfId="1508"/>
    <cellStyle name="normal 8" xfId="1509"/>
    <cellStyle name="normal 9" xfId="1510"/>
    <cellStyle name="normal_1" xfId="1511"/>
    <cellStyle name="Normal1" xfId="1512"/>
    <cellStyle name="normбlnм_laroux" xfId="1513"/>
    <cellStyle name="Note" xfId="1514"/>
    <cellStyle name="Note 2" xfId="1515"/>
    <cellStyle name="Ôčíŕíńîâűé [0]_(ňŕá 3č)" xfId="1516"/>
    <cellStyle name="Ôčíŕíńîâűé_(ňŕá 3č)" xfId="1517"/>
    <cellStyle name="Output" xfId="1518"/>
    <cellStyle name="Output 2" xfId="1519"/>
    <cellStyle name="Output 2 2" xfId="1520"/>
    <cellStyle name="Output 3" xfId="1521"/>
    <cellStyle name="Output 3 2" xfId="1522"/>
    <cellStyle name="Output 4" xfId="1523"/>
    <cellStyle name="Output 5" xfId="1524"/>
    <cellStyle name="Output 6" xfId="1525"/>
    <cellStyle name="Price_Body" xfId="1526"/>
    <cellStyle name="Result" xfId="1527"/>
    <cellStyle name="Result 1" xfId="1528"/>
    <cellStyle name="Result 1 2" xfId="1529"/>
    <cellStyle name="Result 1 2 2" xfId="1530"/>
    <cellStyle name="Result 1 2_сверка" xfId="1531"/>
    <cellStyle name="Result 1 3" xfId="1532"/>
    <cellStyle name="Result 1 3 2" xfId="1533"/>
    <cellStyle name="Result 1 4" xfId="1534"/>
    <cellStyle name="Result 1 5" xfId="1535"/>
    <cellStyle name="Result 1_08" xfId="1536"/>
    <cellStyle name="Result 2" xfId="1537"/>
    <cellStyle name="Result 2 2" xfId="1538"/>
    <cellStyle name="Result 3" xfId="1539"/>
    <cellStyle name="Result 3 2" xfId="1540"/>
    <cellStyle name="Result 4" xfId="1541"/>
    <cellStyle name="Result 5" xfId="1542"/>
    <cellStyle name="Result2" xfId="1543"/>
    <cellStyle name="Result2 1" xfId="1544"/>
    <cellStyle name="Result2 1 2" xfId="1545"/>
    <cellStyle name="Result2 1 2 2" xfId="1546"/>
    <cellStyle name="Result2 1 2_сверка" xfId="1547"/>
    <cellStyle name="Result2 1 3" xfId="1548"/>
    <cellStyle name="Result2 1 3 2" xfId="1549"/>
    <cellStyle name="Result2 1 4" xfId="1550"/>
    <cellStyle name="Result2 1 5" xfId="1551"/>
    <cellStyle name="Result2 1_08" xfId="1552"/>
    <cellStyle name="Result2 2" xfId="1553"/>
    <cellStyle name="Result2 2 2" xfId="1554"/>
    <cellStyle name="Result2 3" xfId="1555"/>
    <cellStyle name="Result2 3 2" xfId="1556"/>
    <cellStyle name="Result2 4" xfId="1557"/>
    <cellStyle name="Result2 5" xfId="1558"/>
    <cellStyle name="S0" xfId="1559"/>
    <cellStyle name="S1" xfId="1560"/>
    <cellStyle name="S10" xfId="1561"/>
    <cellStyle name="S11" xfId="1562"/>
    <cellStyle name="S12" xfId="1563"/>
    <cellStyle name="S13" xfId="1564"/>
    <cellStyle name="S14" xfId="1565"/>
    <cellStyle name="S2" xfId="1566"/>
    <cellStyle name="S3" xfId="1567"/>
    <cellStyle name="S34" xfId="1568"/>
    <cellStyle name="S4" xfId="1569"/>
    <cellStyle name="S5" xfId="1570"/>
    <cellStyle name="S6" xfId="1571"/>
    <cellStyle name="S7" xfId="1572"/>
    <cellStyle name="S8" xfId="1573"/>
    <cellStyle name="S9" xfId="1574"/>
    <cellStyle name="SAPBEXaggData" xfId="1575"/>
    <cellStyle name="SAPBEXaggData 2" xfId="1576"/>
    <cellStyle name="SAPBEXaggDataEmph" xfId="1577"/>
    <cellStyle name="SAPBEXaggDataEmph 2" xfId="1578"/>
    <cellStyle name="SAPBEXaggItem" xfId="1579"/>
    <cellStyle name="SAPBEXaggItem 2" xfId="1580"/>
    <cellStyle name="SAPBEXaggItemX" xfId="1581"/>
    <cellStyle name="SAPBEXaggItemX 2" xfId="1582"/>
    <cellStyle name="SAPBEXchaText" xfId="1583"/>
    <cellStyle name="SAPBEXchaText 2" xfId="1584"/>
    <cellStyle name="SAPBEXchaText 2 2" xfId="1585"/>
    <cellStyle name="SAPBEXchaText 3" xfId="1586"/>
    <cellStyle name="SAPBEXchaText 3 2" xfId="1587"/>
    <cellStyle name="SAPBEXchaText 4" xfId="1588"/>
    <cellStyle name="SAPBEXchaText 5" xfId="1589"/>
    <cellStyle name="SAPBEXchaText 6" xfId="1590"/>
    <cellStyle name="SAPBEXexcBad7" xfId="1591"/>
    <cellStyle name="SAPBEXexcBad7 2" xfId="1592"/>
    <cellStyle name="SAPBEXexcBad8" xfId="1593"/>
    <cellStyle name="SAPBEXexcBad8 2" xfId="1594"/>
    <cellStyle name="SAPBEXexcBad9" xfId="1595"/>
    <cellStyle name="SAPBEXexcBad9 2" xfId="1596"/>
    <cellStyle name="SAPBEXexcCritical4" xfId="1597"/>
    <cellStyle name="SAPBEXexcCritical4 2" xfId="1598"/>
    <cellStyle name="SAPBEXexcCritical4 2 2" xfId="1599"/>
    <cellStyle name="SAPBEXexcCritical4 3" xfId="1600"/>
    <cellStyle name="SAPBEXexcCritical4 4" xfId="1601"/>
    <cellStyle name="SAPBEXexcCritical4 5" xfId="1602"/>
    <cellStyle name="SAPBEXexcCritical4 6" xfId="1603"/>
    <cellStyle name="SAPBEXexcCritical5" xfId="1604"/>
    <cellStyle name="SAPBEXexcCritical5 2" xfId="1605"/>
    <cellStyle name="SAPBEXexcCritical6" xfId="1606"/>
    <cellStyle name="SAPBEXexcCritical6 2" xfId="1607"/>
    <cellStyle name="SAPBEXexcGood1" xfId="1608"/>
    <cellStyle name="SAPBEXexcGood1 2" xfId="1609"/>
    <cellStyle name="SAPBEXexcGood1 3" xfId="1610"/>
    <cellStyle name="SAPBEXexcGood1 4" xfId="1611"/>
    <cellStyle name="SAPBEXexcGood2" xfId="1612"/>
    <cellStyle name="SAPBEXexcGood2 2" xfId="1613"/>
    <cellStyle name="SAPBEXexcGood2 3" xfId="1614"/>
    <cellStyle name="SAPBEXexcGood2 4" xfId="1615"/>
    <cellStyle name="SAPBEXexcGood3" xfId="1616"/>
    <cellStyle name="SAPBEXexcGood3 2" xfId="1617"/>
    <cellStyle name="SAPBEXfilterDrill" xfId="1618"/>
    <cellStyle name="SAPBEXfilterDrill 2" xfId="1619"/>
    <cellStyle name="SAPBEXfilterItem" xfId="1620"/>
    <cellStyle name="SAPBEXfilterItem 2" xfId="1621"/>
    <cellStyle name="SAPBEXfilterText" xfId="1622"/>
    <cellStyle name="SAPBEXformats" xfId="1623"/>
    <cellStyle name="SAPBEXformats 2" xfId="1624"/>
    <cellStyle name="SAPBEXformats 2 2" xfId="1625"/>
    <cellStyle name="SAPBEXformats 3" xfId="1626"/>
    <cellStyle name="SAPBEXformats 3 2" xfId="1627"/>
    <cellStyle name="SAPBEXformats 4" xfId="1628"/>
    <cellStyle name="SAPBEXformats 5" xfId="1629"/>
    <cellStyle name="SAPBEXformats 6" xfId="1630"/>
    <cellStyle name="SAPBEXheaderItem" xfId="1631"/>
    <cellStyle name="SAPBEXheaderText" xfId="1632"/>
    <cellStyle name="SAPBEXHLevel0" xfId="1633"/>
    <cellStyle name="SAPBEXHLevel0X" xfId="1634"/>
    <cellStyle name="SAPBEXHLevel1" xfId="1635"/>
    <cellStyle name="SAPBEXHLevel1X" xfId="1636"/>
    <cellStyle name="SAPBEXHLevel2" xfId="1637"/>
    <cellStyle name="SAPBEXHLevel2 2" xfId="1638"/>
    <cellStyle name="SAPBEXHLevel2 2 2" xfId="1639"/>
    <cellStyle name="SAPBEXHLevel2 3" xfId="1640"/>
    <cellStyle name="SAPBEXHLevel2 3 2" xfId="1641"/>
    <cellStyle name="SAPBEXHLevel2 4" xfId="1642"/>
    <cellStyle name="SAPBEXHLevel2 5" xfId="1643"/>
    <cellStyle name="SAPBEXHLevel2 6" xfId="1644"/>
    <cellStyle name="SAPBEXHLevel2X" xfId="1645"/>
    <cellStyle name="SAPBEXHLevel2X 2" xfId="1646"/>
    <cellStyle name="SAPBEXHLevel2X 2 2" xfId="1647"/>
    <cellStyle name="SAPBEXHLevel2X 3" xfId="1648"/>
    <cellStyle name="SAPBEXHLevel2X 3 2" xfId="1649"/>
    <cellStyle name="SAPBEXHLevel2X 4" xfId="1650"/>
    <cellStyle name="SAPBEXHLevel2X 5" xfId="1651"/>
    <cellStyle name="SAPBEXHLevel2X 6" xfId="1652"/>
    <cellStyle name="SAPBEXHLevel3" xfId="1653"/>
    <cellStyle name="SAPBEXHLevel3 2" xfId="1654"/>
    <cellStyle name="SAPBEXHLevel3 2 2" xfId="1655"/>
    <cellStyle name="SAPBEXHLevel3 3" xfId="1656"/>
    <cellStyle name="SAPBEXHLevel3 3 2" xfId="1657"/>
    <cellStyle name="SAPBEXHLevel3 4" xfId="1658"/>
    <cellStyle name="SAPBEXHLevel3 5" xfId="1659"/>
    <cellStyle name="SAPBEXHLevel3 6" xfId="1660"/>
    <cellStyle name="SAPBEXHLevel3X" xfId="1661"/>
    <cellStyle name="SAPBEXHLevel3X 2" xfId="1662"/>
    <cellStyle name="SAPBEXHLevel3X 2 2" xfId="1663"/>
    <cellStyle name="SAPBEXHLevel3X 3" xfId="1664"/>
    <cellStyle name="SAPBEXHLevel3X 3 2" xfId="1665"/>
    <cellStyle name="SAPBEXHLevel3X 4" xfId="1666"/>
    <cellStyle name="SAPBEXHLevel3X 5" xfId="1667"/>
    <cellStyle name="SAPBEXHLevel3X 6" xfId="1668"/>
    <cellStyle name="SAPBEXinputData" xfId="1669"/>
    <cellStyle name="SAPBEXresData" xfId="1670"/>
    <cellStyle name="SAPBEXresData 2" xfId="1671"/>
    <cellStyle name="SAPBEXresDataEmph" xfId="1672"/>
    <cellStyle name="SAPBEXresDataEmph 2" xfId="1673"/>
    <cellStyle name="SAPBEXresItem" xfId="1674"/>
    <cellStyle name="SAPBEXresItem 2" xfId="1675"/>
    <cellStyle name="SAPBEXresItemX" xfId="1676"/>
    <cellStyle name="SAPBEXresItemX 2" xfId="1677"/>
    <cellStyle name="SAPBEXstdData" xfId="1678"/>
    <cellStyle name="SAPBEXstdData 2" xfId="1679"/>
    <cellStyle name="SAPBEXstdDataEmph" xfId="1680"/>
    <cellStyle name="SAPBEXstdDataEmph 2" xfId="1681"/>
    <cellStyle name="SAPBEXstdItem" xfId="1682"/>
    <cellStyle name="SAPBEXstdItem 2" xfId="1683"/>
    <cellStyle name="SAPBEXstdItem 2 2" xfId="1684"/>
    <cellStyle name="SAPBEXstdItem 3" xfId="1685"/>
    <cellStyle name="SAPBEXstdItem 3 2" xfId="1686"/>
    <cellStyle name="SAPBEXstdItem 4" xfId="1687"/>
    <cellStyle name="SAPBEXstdItem 5" xfId="1688"/>
    <cellStyle name="SAPBEXstdItem 6" xfId="1689"/>
    <cellStyle name="SAPBEXstdItemX" xfId="1690"/>
    <cellStyle name="SAPBEXstdItemX 2" xfId="1691"/>
    <cellStyle name="SAPBEXstdItemX 2 2" xfId="1692"/>
    <cellStyle name="SAPBEXstdItemX 3" xfId="1693"/>
    <cellStyle name="SAPBEXstdItemX 3 2" xfId="1694"/>
    <cellStyle name="SAPBEXstdItemX 4" xfId="1695"/>
    <cellStyle name="SAPBEXstdItemX 5" xfId="1696"/>
    <cellStyle name="SAPBEXstdItemX 6" xfId="1697"/>
    <cellStyle name="SAPBEXtitle" xfId="1698"/>
    <cellStyle name="SAPBEXundefined" xfId="1699"/>
    <cellStyle name="SAPBEXundefined 2" xfId="1700"/>
    <cellStyle name="Style 1" xfId="1701"/>
    <cellStyle name="Style 1 2" xfId="1702"/>
    <cellStyle name="Table Heading" xfId="1703"/>
    <cellStyle name="Table Heading 2" xfId="1704"/>
    <cellStyle name="TableStyleLight1" xfId="2"/>
    <cellStyle name="TableStyleLight1 2" xfId="1705"/>
    <cellStyle name="TableStyleLight1 3" xfId="1706"/>
    <cellStyle name="TableStyleLight1 4" xfId="1707"/>
    <cellStyle name="Title" xfId="1708"/>
    <cellStyle name="Total" xfId="1709"/>
    <cellStyle name="Warning Text" xfId="1710"/>
    <cellStyle name="Акцент1 10" xfId="1711"/>
    <cellStyle name="Акцент1 11" xfId="1712"/>
    <cellStyle name="Акцент1 12" xfId="1713"/>
    <cellStyle name="Акцент1 2" xfId="1714"/>
    <cellStyle name="Акцент1 2 2" xfId="1715"/>
    <cellStyle name="Акцент1 2 3" xfId="1716"/>
    <cellStyle name="Акцент1 2 3 2" xfId="1717"/>
    <cellStyle name="Акцент1 2 4" xfId="1718"/>
    <cellStyle name="Акцент1 2_08" xfId="1719"/>
    <cellStyle name="Акцент1 3" xfId="1720"/>
    <cellStyle name="Акцент1 3 2" xfId="1721"/>
    <cellStyle name="Акцент1 4" xfId="1722"/>
    <cellStyle name="Акцент1 4 2" xfId="1723"/>
    <cellStyle name="Акцент1 5" xfId="1724"/>
    <cellStyle name="Акцент1 5 2" xfId="1725"/>
    <cellStyle name="Акцент1 6" xfId="1726"/>
    <cellStyle name="Акцент1 6 2" xfId="1727"/>
    <cellStyle name="Акцент1 7" xfId="1728"/>
    <cellStyle name="Акцент1 7 2" xfId="1729"/>
    <cellStyle name="Акцент1 8" xfId="1730"/>
    <cellStyle name="Акцент1 8 2" xfId="1731"/>
    <cellStyle name="Акцент1 9" xfId="1732"/>
    <cellStyle name="Акцент1 9 2" xfId="1733"/>
    <cellStyle name="Акцент2 10" xfId="1734"/>
    <cellStyle name="Акцент2 11" xfId="1735"/>
    <cellStyle name="Акцент2 12" xfId="1736"/>
    <cellStyle name="Акцент2 2" xfId="1737"/>
    <cellStyle name="Акцент2 2 2" xfId="1738"/>
    <cellStyle name="Акцент2 2 3" xfId="1739"/>
    <cellStyle name="Акцент2 2 3 2" xfId="1740"/>
    <cellStyle name="Акцент2 2 4" xfId="1741"/>
    <cellStyle name="Акцент2 2_08" xfId="1742"/>
    <cellStyle name="Акцент2 3" xfId="1743"/>
    <cellStyle name="Акцент2 3 2" xfId="1744"/>
    <cellStyle name="Акцент2 4" xfId="1745"/>
    <cellStyle name="Акцент2 4 2" xfId="1746"/>
    <cellStyle name="Акцент2 5" xfId="1747"/>
    <cellStyle name="Акцент2 5 2" xfId="1748"/>
    <cellStyle name="Акцент2 6" xfId="1749"/>
    <cellStyle name="Акцент2 6 2" xfId="1750"/>
    <cellStyle name="Акцент2 7" xfId="1751"/>
    <cellStyle name="Акцент2 7 2" xfId="1752"/>
    <cellStyle name="Акцент2 8" xfId="1753"/>
    <cellStyle name="Акцент2 8 2" xfId="1754"/>
    <cellStyle name="Акцент2 9" xfId="1755"/>
    <cellStyle name="Акцент2 9 2" xfId="1756"/>
    <cellStyle name="Акцент3 10" xfId="1757"/>
    <cellStyle name="Акцент3 10 2" xfId="1758"/>
    <cellStyle name="Акцент3 10 3" xfId="1759"/>
    <cellStyle name="Акцент3 11" xfId="1760"/>
    <cellStyle name="Акцент3 12" xfId="1761"/>
    <cellStyle name="Акцент3 2" xfId="1762"/>
    <cellStyle name="Акцент3 2 2" xfId="1763"/>
    <cellStyle name="Акцент3 2 2 2" xfId="1764"/>
    <cellStyle name="Акцент3 2 2 3" xfId="1765"/>
    <cellStyle name="Акцент3 2 3" xfId="1766"/>
    <cellStyle name="Акцент3 2 4" xfId="1767"/>
    <cellStyle name="Акцент3 2 4 2" xfId="1768"/>
    <cellStyle name="Акцент3 2 5" xfId="1769"/>
    <cellStyle name="Акцент3 2 6" xfId="1770"/>
    <cellStyle name="Акцент3 2_08" xfId="1771"/>
    <cellStyle name="Акцент3 3" xfId="1772"/>
    <cellStyle name="Акцент3 3 2" xfId="1773"/>
    <cellStyle name="Акцент3 3 2 2" xfId="1774"/>
    <cellStyle name="Акцент3 3 2 3" xfId="1775"/>
    <cellStyle name="Акцент3 3 3" xfId="1776"/>
    <cellStyle name="Акцент3 3 4" xfId="1777"/>
    <cellStyle name="Акцент3 4" xfId="1778"/>
    <cellStyle name="Акцент3 4 2" xfId="1779"/>
    <cellStyle name="Акцент3 4 2 2" xfId="1780"/>
    <cellStyle name="Акцент3 4 2 3" xfId="1781"/>
    <cellStyle name="Акцент3 4 3" xfId="1782"/>
    <cellStyle name="Акцент3 4 4" xfId="1783"/>
    <cellStyle name="Акцент3 5" xfId="1784"/>
    <cellStyle name="Акцент3 5 2" xfId="1785"/>
    <cellStyle name="Акцент3 5 2 2" xfId="1786"/>
    <cellStyle name="Акцент3 5 2 3" xfId="1787"/>
    <cellStyle name="Акцент3 5 3" xfId="1788"/>
    <cellStyle name="Акцент3 5 4" xfId="1789"/>
    <cellStyle name="Акцент3 6" xfId="1790"/>
    <cellStyle name="Акцент3 6 2" xfId="1791"/>
    <cellStyle name="Акцент3 6 2 2" xfId="1792"/>
    <cellStyle name="Акцент3 6 2 3" xfId="1793"/>
    <cellStyle name="Акцент3 6 3" xfId="1794"/>
    <cellStyle name="Акцент3 6 4" xfId="1795"/>
    <cellStyle name="Акцент3 7" xfId="1796"/>
    <cellStyle name="Акцент3 7 2" xfId="1797"/>
    <cellStyle name="Акцент3 7 2 2" xfId="1798"/>
    <cellStyle name="Акцент3 7 2 3" xfId="1799"/>
    <cellStyle name="Акцент3 7 3" xfId="1800"/>
    <cellStyle name="Акцент3 7 4" xfId="1801"/>
    <cellStyle name="Акцент3 8" xfId="1802"/>
    <cellStyle name="Акцент3 8 2" xfId="1803"/>
    <cellStyle name="Акцент3 8 2 2" xfId="1804"/>
    <cellStyle name="Акцент3 8 2 3" xfId="1805"/>
    <cellStyle name="Акцент3 8 3" xfId="1806"/>
    <cellStyle name="Акцент3 8 4" xfId="1807"/>
    <cellStyle name="Акцент3 9" xfId="1808"/>
    <cellStyle name="Акцент3 9 2" xfId="1809"/>
    <cellStyle name="Акцент3 9 2 2" xfId="1810"/>
    <cellStyle name="Акцент3 9 2 3" xfId="1811"/>
    <cellStyle name="Акцент3 9 3" xfId="1812"/>
    <cellStyle name="Акцент3 9 4" xfId="1813"/>
    <cellStyle name="Акцент4 10" xfId="1814"/>
    <cellStyle name="Акцент4 11" xfId="1815"/>
    <cellStyle name="Акцент4 12" xfId="1816"/>
    <cellStyle name="Акцент4 2" xfId="1817"/>
    <cellStyle name="Акцент4 2 2" xfId="1818"/>
    <cellStyle name="Акцент4 2 3" xfId="1819"/>
    <cellStyle name="Акцент4 2 3 2" xfId="1820"/>
    <cellStyle name="Акцент4 2 4" xfId="1821"/>
    <cellStyle name="Акцент4 2_08" xfId="1822"/>
    <cellStyle name="Акцент4 3" xfId="1823"/>
    <cellStyle name="Акцент4 3 2" xfId="1824"/>
    <cellStyle name="Акцент4 4" xfId="1825"/>
    <cellStyle name="Акцент4 4 2" xfId="1826"/>
    <cellStyle name="Акцент4 5" xfId="1827"/>
    <cellStyle name="Акцент4 5 2" xfId="1828"/>
    <cellStyle name="Акцент4 6" xfId="1829"/>
    <cellStyle name="Акцент4 6 2" xfId="1830"/>
    <cellStyle name="Акцент4 7" xfId="1831"/>
    <cellStyle name="Акцент4 7 2" xfId="1832"/>
    <cellStyle name="Акцент4 8" xfId="1833"/>
    <cellStyle name="Акцент4 8 2" xfId="1834"/>
    <cellStyle name="Акцент4 9" xfId="1835"/>
    <cellStyle name="Акцент4 9 2" xfId="1836"/>
    <cellStyle name="Акцент5 10" xfId="1837"/>
    <cellStyle name="Акцент5 11" xfId="1838"/>
    <cellStyle name="Акцент5 12" xfId="1839"/>
    <cellStyle name="Акцент5 2" xfId="1840"/>
    <cellStyle name="Акцент5 2 2" xfId="1841"/>
    <cellStyle name="Акцент5 2 3" xfId="1842"/>
    <cellStyle name="Акцент5 2 3 2" xfId="1843"/>
    <cellStyle name="Акцент5 2 4" xfId="1844"/>
    <cellStyle name="Акцент5 2_08" xfId="1845"/>
    <cellStyle name="Акцент5 3" xfId="1846"/>
    <cellStyle name="Акцент5 3 2" xfId="1847"/>
    <cellStyle name="Акцент5 4" xfId="1848"/>
    <cellStyle name="Акцент5 4 2" xfId="1849"/>
    <cellStyle name="Акцент5 5" xfId="1850"/>
    <cellStyle name="Акцент5 5 2" xfId="1851"/>
    <cellStyle name="Акцент5 6" xfId="1852"/>
    <cellStyle name="Акцент5 6 2" xfId="1853"/>
    <cellStyle name="Акцент5 7" xfId="1854"/>
    <cellStyle name="Акцент5 7 2" xfId="1855"/>
    <cellStyle name="Акцент5 8" xfId="1856"/>
    <cellStyle name="Акцент5 8 2" xfId="1857"/>
    <cellStyle name="Акцент5 9" xfId="1858"/>
    <cellStyle name="Акцент5 9 2" xfId="1859"/>
    <cellStyle name="Акцент6 10" xfId="1860"/>
    <cellStyle name="Акцент6 11" xfId="1861"/>
    <cellStyle name="Акцент6 12" xfId="1862"/>
    <cellStyle name="Акцент6 2" xfId="1863"/>
    <cellStyle name="Акцент6 2 2" xfId="1864"/>
    <cellStyle name="Акцент6 2 3" xfId="1865"/>
    <cellStyle name="Акцент6 2 3 2" xfId="1866"/>
    <cellStyle name="Акцент6 2 4" xfId="1867"/>
    <cellStyle name="Акцент6 2_08" xfId="1868"/>
    <cellStyle name="Акцент6 3" xfId="1869"/>
    <cellStyle name="Акцент6 3 2" xfId="1870"/>
    <cellStyle name="Акцент6 4" xfId="1871"/>
    <cellStyle name="Акцент6 4 2" xfId="1872"/>
    <cellStyle name="Акцент6 5" xfId="1873"/>
    <cellStyle name="Акцент6 5 2" xfId="1874"/>
    <cellStyle name="Акцент6 6" xfId="1875"/>
    <cellStyle name="Акцент6 6 2" xfId="1876"/>
    <cellStyle name="Акцент6 7" xfId="1877"/>
    <cellStyle name="Акцент6 7 2" xfId="1878"/>
    <cellStyle name="Акцент6 8" xfId="1879"/>
    <cellStyle name="Акцент6 8 2" xfId="1880"/>
    <cellStyle name="Акцент6 9" xfId="1881"/>
    <cellStyle name="Акцент6 9 2" xfId="1882"/>
    <cellStyle name="Беззащитный" xfId="1883"/>
    <cellStyle name="Ввод  10" xfId="1884"/>
    <cellStyle name="Ввод  10 2" xfId="1885"/>
    <cellStyle name="Ввод  10 2 2" xfId="1886"/>
    <cellStyle name="Ввод  10 3" xfId="1887"/>
    <cellStyle name="Ввод  10 3 2" xfId="1888"/>
    <cellStyle name="Ввод  10 4" xfId="1889"/>
    <cellStyle name="Ввод  10 5" xfId="1890"/>
    <cellStyle name="Ввод  10 6" xfId="1891"/>
    <cellStyle name="Ввод  11" xfId="1892"/>
    <cellStyle name="Ввод  12" xfId="1893"/>
    <cellStyle name="Ввод  2" xfId="1894"/>
    <cellStyle name="Ввод  2 2" xfId="1895"/>
    <cellStyle name="Ввод  2 2 2" xfId="1896"/>
    <cellStyle name="Ввод  2 2 2 2" xfId="1897"/>
    <cellStyle name="Ввод  2 2 3" xfId="1898"/>
    <cellStyle name="Ввод  2 2 3 2" xfId="1899"/>
    <cellStyle name="Ввод  2 2 4" xfId="1900"/>
    <cellStyle name="Ввод  2 2 5" xfId="1901"/>
    <cellStyle name="Ввод  2 2 6" xfId="1902"/>
    <cellStyle name="Ввод  2 3" xfId="1903"/>
    <cellStyle name="Ввод  2 3 2" xfId="1904"/>
    <cellStyle name="Ввод  2 3 3" xfId="1905"/>
    <cellStyle name="Ввод  2 4" xfId="1906"/>
    <cellStyle name="Ввод  2 4 2" xfId="1907"/>
    <cellStyle name="Ввод  2 4 3" xfId="1908"/>
    <cellStyle name="Ввод  2 5" xfId="1909"/>
    <cellStyle name="Ввод  2 6" xfId="1910"/>
    <cellStyle name="Ввод  2 7" xfId="1911"/>
    <cellStyle name="Ввод  2 8" xfId="1912"/>
    <cellStyle name="Ввод  2 9" xfId="1913"/>
    <cellStyle name="Ввод  2_08" xfId="1914"/>
    <cellStyle name="Ввод  3" xfId="1915"/>
    <cellStyle name="Ввод  3 2" xfId="1916"/>
    <cellStyle name="Ввод  3 2 2" xfId="1917"/>
    <cellStyle name="Ввод  3 2 2 2" xfId="1918"/>
    <cellStyle name="Ввод  3 2 3" xfId="1919"/>
    <cellStyle name="Ввод  3 2 3 2" xfId="1920"/>
    <cellStyle name="Ввод  3 2 4" xfId="1921"/>
    <cellStyle name="Ввод  3 2 5" xfId="1922"/>
    <cellStyle name="Ввод  3 2 6" xfId="1923"/>
    <cellStyle name="Ввод  3 3" xfId="1924"/>
    <cellStyle name="Ввод  3 3 2" xfId="1925"/>
    <cellStyle name="Ввод  3 4" xfId="1926"/>
    <cellStyle name="Ввод  3 4 2" xfId="1927"/>
    <cellStyle name="Ввод  3 5" xfId="1928"/>
    <cellStyle name="Ввод  3 6" xfId="1929"/>
    <cellStyle name="Ввод  3 7" xfId="1930"/>
    <cellStyle name="Ввод  3_46EE.2011(v1.0)" xfId="1931"/>
    <cellStyle name="Ввод  4" xfId="1932"/>
    <cellStyle name="Ввод  4 2" xfId="1933"/>
    <cellStyle name="Ввод  4 2 2" xfId="1934"/>
    <cellStyle name="Ввод  4 2 2 2" xfId="1935"/>
    <cellStyle name="Ввод  4 2 3" xfId="1936"/>
    <cellStyle name="Ввод  4 2 3 2" xfId="1937"/>
    <cellStyle name="Ввод  4 2 4" xfId="1938"/>
    <cellStyle name="Ввод  4 2 5" xfId="1939"/>
    <cellStyle name="Ввод  4 2 6" xfId="1940"/>
    <cellStyle name="Ввод  4 3" xfId="1941"/>
    <cellStyle name="Ввод  4 3 2" xfId="1942"/>
    <cellStyle name="Ввод  4 4" xfId="1943"/>
    <cellStyle name="Ввод  4 4 2" xfId="1944"/>
    <cellStyle name="Ввод  4 5" xfId="1945"/>
    <cellStyle name="Ввод  4 6" xfId="1946"/>
    <cellStyle name="Ввод  4 7" xfId="1947"/>
    <cellStyle name="Ввод  4_46EE.2011(v1.0)" xfId="1948"/>
    <cellStyle name="Ввод  5" xfId="1949"/>
    <cellStyle name="Ввод  5 2" xfId="1950"/>
    <cellStyle name="Ввод  5 2 2" xfId="1951"/>
    <cellStyle name="Ввод  5 2 2 2" xfId="1952"/>
    <cellStyle name="Ввод  5 2 3" xfId="1953"/>
    <cellStyle name="Ввод  5 2 3 2" xfId="1954"/>
    <cellStyle name="Ввод  5 2 4" xfId="1955"/>
    <cellStyle name="Ввод  5 2 5" xfId="1956"/>
    <cellStyle name="Ввод  5 2 6" xfId="1957"/>
    <cellStyle name="Ввод  5 3" xfId="1958"/>
    <cellStyle name="Ввод  5 3 2" xfId="1959"/>
    <cellStyle name="Ввод  5 4" xfId="1960"/>
    <cellStyle name="Ввод  5 4 2" xfId="1961"/>
    <cellStyle name="Ввод  5 5" xfId="1962"/>
    <cellStyle name="Ввод  5 6" xfId="1963"/>
    <cellStyle name="Ввод  5 7" xfId="1964"/>
    <cellStyle name="Ввод  5_46EE.2011(v1.0)" xfId="1965"/>
    <cellStyle name="Ввод  6" xfId="1966"/>
    <cellStyle name="Ввод  6 2" xfId="1967"/>
    <cellStyle name="Ввод  6 2 2" xfId="1968"/>
    <cellStyle name="Ввод  6 2 2 2" xfId="1969"/>
    <cellStyle name="Ввод  6 2 3" xfId="1970"/>
    <cellStyle name="Ввод  6 2 3 2" xfId="1971"/>
    <cellStyle name="Ввод  6 2 4" xfId="1972"/>
    <cellStyle name="Ввод  6 2 5" xfId="1973"/>
    <cellStyle name="Ввод  6 2 6" xfId="1974"/>
    <cellStyle name="Ввод  6 3" xfId="1975"/>
    <cellStyle name="Ввод  6 3 2" xfId="1976"/>
    <cellStyle name="Ввод  6 4" xfId="1977"/>
    <cellStyle name="Ввод  6 4 2" xfId="1978"/>
    <cellStyle name="Ввод  6 5" xfId="1979"/>
    <cellStyle name="Ввод  6 6" xfId="1980"/>
    <cellStyle name="Ввод  6 7" xfId="1981"/>
    <cellStyle name="Ввод  6_46EE.2011(v1.0)" xfId="1982"/>
    <cellStyle name="Ввод  7" xfId="1983"/>
    <cellStyle name="Ввод  7 2" xfId="1984"/>
    <cellStyle name="Ввод  7 2 2" xfId="1985"/>
    <cellStyle name="Ввод  7 2 2 2" xfId="1986"/>
    <cellStyle name="Ввод  7 2 3" xfId="1987"/>
    <cellStyle name="Ввод  7 2 3 2" xfId="1988"/>
    <cellStyle name="Ввод  7 2 4" xfId="1989"/>
    <cellStyle name="Ввод  7 2 5" xfId="1990"/>
    <cellStyle name="Ввод  7 2 6" xfId="1991"/>
    <cellStyle name="Ввод  7 3" xfId="1992"/>
    <cellStyle name="Ввод  7 3 2" xfId="1993"/>
    <cellStyle name="Ввод  7 4" xfId="1994"/>
    <cellStyle name="Ввод  7 4 2" xfId="1995"/>
    <cellStyle name="Ввод  7 5" xfId="1996"/>
    <cellStyle name="Ввод  7 6" xfId="1997"/>
    <cellStyle name="Ввод  7 7" xfId="1998"/>
    <cellStyle name="Ввод  7_46EE.2011(v1.0)" xfId="1999"/>
    <cellStyle name="Ввод  8" xfId="2000"/>
    <cellStyle name="Ввод  8 2" xfId="2001"/>
    <cellStyle name="Ввод  8 2 2" xfId="2002"/>
    <cellStyle name="Ввод  8 2 2 2" xfId="2003"/>
    <cellStyle name="Ввод  8 2 3" xfId="2004"/>
    <cellStyle name="Ввод  8 2 3 2" xfId="2005"/>
    <cellStyle name="Ввод  8 2 4" xfId="2006"/>
    <cellStyle name="Ввод  8 2 5" xfId="2007"/>
    <cellStyle name="Ввод  8 2 6" xfId="2008"/>
    <cellStyle name="Ввод  8 3" xfId="2009"/>
    <cellStyle name="Ввод  8 3 2" xfId="2010"/>
    <cellStyle name="Ввод  8 4" xfId="2011"/>
    <cellStyle name="Ввод  8 4 2" xfId="2012"/>
    <cellStyle name="Ввод  8 5" xfId="2013"/>
    <cellStyle name="Ввод  8 6" xfId="2014"/>
    <cellStyle name="Ввод  8 7" xfId="2015"/>
    <cellStyle name="Ввод  8_46EE.2011(v1.0)" xfId="2016"/>
    <cellStyle name="Ввод  9" xfId="2017"/>
    <cellStyle name="Ввод  9 2" xfId="2018"/>
    <cellStyle name="Ввод  9 2 2" xfId="2019"/>
    <cellStyle name="Ввод  9 2 2 2" xfId="2020"/>
    <cellStyle name="Ввод  9 2 3" xfId="2021"/>
    <cellStyle name="Ввод  9 2 3 2" xfId="2022"/>
    <cellStyle name="Ввод  9 2 4" xfId="2023"/>
    <cellStyle name="Ввод  9 2 5" xfId="2024"/>
    <cellStyle name="Ввод  9 2 6" xfId="2025"/>
    <cellStyle name="Ввод  9 3" xfId="2026"/>
    <cellStyle name="Ввод  9 3 2" xfId="2027"/>
    <cellStyle name="Ввод  9 4" xfId="2028"/>
    <cellStyle name="Ввод  9 4 2" xfId="2029"/>
    <cellStyle name="Ввод  9 5" xfId="2030"/>
    <cellStyle name="Ввод  9 6" xfId="2031"/>
    <cellStyle name="Ввод  9 7" xfId="2032"/>
    <cellStyle name="Ввод  9_46EE.2011(v1.0)" xfId="2033"/>
    <cellStyle name="Вывод 10" xfId="2034"/>
    <cellStyle name="Вывод 10 2" xfId="2035"/>
    <cellStyle name="Вывод 10 2 2" xfId="2036"/>
    <cellStyle name="Вывод 10 3" xfId="2037"/>
    <cellStyle name="Вывод 10 3 2" xfId="2038"/>
    <cellStyle name="Вывод 10 4" xfId="2039"/>
    <cellStyle name="Вывод 10 5" xfId="2040"/>
    <cellStyle name="Вывод 10 6" xfId="2041"/>
    <cellStyle name="Вывод 11" xfId="2042"/>
    <cellStyle name="Вывод 12" xfId="2043"/>
    <cellStyle name="Вывод 2" xfId="2044"/>
    <cellStyle name="Вывод 2 2" xfId="2045"/>
    <cellStyle name="Вывод 2 2 2" xfId="2046"/>
    <cellStyle name="Вывод 2 2 2 2" xfId="2047"/>
    <cellStyle name="Вывод 2 2 3" xfId="2048"/>
    <cellStyle name="Вывод 2 2 3 2" xfId="2049"/>
    <cellStyle name="Вывод 2 2 4" xfId="2050"/>
    <cellStyle name="Вывод 2 2 5" xfId="2051"/>
    <cellStyle name="Вывод 2 2 6" xfId="2052"/>
    <cellStyle name="Вывод 2 3" xfId="2053"/>
    <cellStyle name="Вывод 2 3 2" xfId="2054"/>
    <cellStyle name="Вывод 2 3 3" xfId="2055"/>
    <cellStyle name="Вывод 2 4" xfId="2056"/>
    <cellStyle name="Вывод 2 4 2" xfId="2057"/>
    <cellStyle name="Вывод 2 4 3" xfId="2058"/>
    <cellStyle name="Вывод 2 5" xfId="2059"/>
    <cellStyle name="Вывод 2 6" xfId="2060"/>
    <cellStyle name="Вывод 2 7" xfId="2061"/>
    <cellStyle name="Вывод 2 8" xfId="2062"/>
    <cellStyle name="Вывод 2 9" xfId="2063"/>
    <cellStyle name="Вывод 2_08" xfId="2064"/>
    <cellStyle name="Вывод 3" xfId="2065"/>
    <cellStyle name="Вывод 3 2" xfId="2066"/>
    <cellStyle name="Вывод 3 2 2" xfId="2067"/>
    <cellStyle name="Вывод 3 2 2 2" xfId="2068"/>
    <cellStyle name="Вывод 3 2 3" xfId="2069"/>
    <cellStyle name="Вывод 3 2 3 2" xfId="2070"/>
    <cellStyle name="Вывод 3 2 4" xfId="2071"/>
    <cellStyle name="Вывод 3 2 5" xfId="2072"/>
    <cellStyle name="Вывод 3 2 6" xfId="2073"/>
    <cellStyle name="Вывод 3 3" xfId="2074"/>
    <cellStyle name="Вывод 3 3 2" xfId="2075"/>
    <cellStyle name="Вывод 3 4" xfId="2076"/>
    <cellStyle name="Вывод 3 4 2" xfId="2077"/>
    <cellStyle name="Вывод 3 5" xfId="2078"/>
    <cellStyle name="Вывод 3 6" xfId="2079"/>
    <cellStyle name="Вывод 3 7" xfId="2080"/>
    <cellStyle name="Вывод 3_46EE.2011(v1.0)" xfId="2081"/>
    <cellStyle name="Вывод 4" xfId="2082"/>
    <cellStyle name="Вывод 4 2" xfId="2083"/>
    <cellStyle name="Вывод 4 2 2" xfId="2084"/>
    <cellStyle name="Вывод 4 2 2 2" xfId="2085"/>
    <cellStyle name="Вывод 4 2 3" xfId="2086"/>
    <cellStyle name="Вывод 4 2 3 2" xfId="2087"/>
    <cellStyle name="Вывод 4 2 4" xfId="2088"/>
    <cellStyle name="Вывод 4 2 5" xfId="2089"/>
    <cellStyle name="Вывод 4 2 6" xfId="2090"/>
    <cellStyle name="Вывод 4 3" xfId="2091"/>
    <cellStyle name="Вывод 4 3 2" xfId="2092"/>
    <cellStyle name="Вывод 4 4" xfId="2093"/>
    <cellStyle name="Вывод 4 4 2" xfId="2094"/>
    <cellStyle name="Вывод 4 5" xfId="2095"/>
    <cellStyle name="Вывод 4 6" xfId="2096"/>
    <cellStyle name="Вывод 4 7" xfId="2097"/>
    <cellStyle name="Вывод 4_46EE.2011(v1.0)" xfId="2098"/>
    <cellStyle name="Вывод 5" xfId="2099"/>
    <cellStyle name="Вывод 5 2" xfId="2100"/>
    <cellStyle name="Вывод 5 2 2" xfId="2101"/>
    <cellStyle name="Вывод 5 2 2 2" xfId="2102"/>
    <cellStyle name="Вывод 5 2 3" xfId="2103"/>
    <cellStyle name="Вывод 5 2 3 2" xfId="2104"/>
    <cellStyle name="Вывод 5 2 4" xfId="2105"/>
    <cellStyle name="Вывод 5 2 5" xfId="2106"/>
    <cellStyle name="Вывод 5 2 6" xfId="2107"/>
    <cellStyle name="Вывод 5 3" xfId="2108"/>
    <cellStyle name="Вывод 5 3 2" xfId="2109"/>
    <cellStyle name="Вывод 5 4" xfId="2110"/>
    <cellStyle name="Вывод 5 4 2" xfId="2111"/>
    <cellStyle name="Вывод 5 5" xfId="2112"/>
    <cellStyle name="Вывод 5 6" xfId="2113"/>
    <cellStyle name="Вывод 5 7" xfId="2114"/>
    <cellStyle name="Вывод 5_46EE.2011(v1.0)" xfId="2115"/>
    <cellStyle name="Вывод 6" xfId="2116"/>
    <cellStyle name="Вывод 6 2" xfId="2117"/>
    <cellStyle name="Вывод 6 2 2" xfId="2118"/>
    <cellStyle name="Вывод 6 2 2 2" xfId="2119"/>
    <cellStyle name="Вывод 6 2 3" xfId="2120"/>
    <cellStyle name="Вывод 6 2 3 2" xfId="2121"/>
    <cellStyle name="Вывод 6 2 4" xfId="2122"/>
    <cellStyle name="Вывод 6 2 5" xfId="2123"/>
    <cellStyle name="Вывод 6 2 6" xfId="2124"/>
    <cellStyle name="Вывод 6 3" xfId="2125"/>
    <cellStyle name="Вывод 6 3 2" xfId="2126"/>
    <cellStyle name="Вывод 6 4" xfId="2127"/>
    <cellStyle name="Вывод 6 4 2" xfId="2128"/>
    <cellStyle name="Вывод 6 5" xfId="2129"/>
    <cellStyle name="Вывод 6 6" xfId="2130"/>
    <cellStyle name="Вывод 6 7" xfId="2131"/>
    <cellStyle name="Вывод 6_46EE.2011(v1.0)" xfId="2132"/>
    <cellStyle name="Вывод 7" xfId="2133"/>
    <cellStyle name="Вывод 7 2" xfId="2134"/>
    <cellStyle name="Вывод 7 2 2" xfId="2135"/>
    <cellStyle name="Вывод 7 2 2 2" xfId="2136"/>
    <cellStyle name="Вывод 7 2 3" xfId="2137"/>
    <cellStyle name="Вывод 7 2 3 2" xfId="2138"/>
    <cellStyle name="Вывод 7 2 4" xfId="2139"/>
    <cellStyle name="Вывод 7 2 5" xfId="2140"/>
    <cellStyle name="Вывод 7 2 6" xfId="2141"/>
    <cellStyle name="Вывод 7 3" xfId="2142"/>
    <cellStyle name="Вывод 7 3 2" xfId="2143"/>
    <cellStyle name="Вывод 7 4" xfId="2144"/>
    <cellStyle name="Вывод 7 4 2" xfId="2145"/>
    <cellStyle name="Вывод 7 5" xfId="2146"/>
    <cellStyle name="Вывод 7 6" xfId="2147"/>
    <cellStyle name="Вывод 7 7" xfId="2148"/>
    <cellStyle name="Вывод 7_46EE.2011(v1.0)" xfId="2149"/>
    <cellStyle name="Вывод 8" xfId="2150"/>
    <cellStyle name="Вывод 8 2" xfId="2151"/>
    <cellStyle name="Вывод 8 2 2" xfId="2152"/>
    <cellStyle name="Вывод 8 2 2 2" xfId="2153"/>
    <cellStyle name="Вывод 8 2 3" xfId="2154"/>
    <cellStyle name="Вывод 8 2 3 2" xfId="2155"/>
    <cellStyle name="Вывод 8 2 4" xfId="2156"/>
    <cellStyle name="Вывод 8 2 5" xfId="2157"/>
    <cellStyle name="Вывод 8 2 6" xfId="2158"/>
    <cellStyle name="Вывод 8 3" xfId="2159"/>
    <cellStyle name="Вывод 8 3 2" xfId="2160"/>
    <cellStyle name="Вывод 8 4" xfId="2161"/>
    <cellStyle name="Вывод 8 4 2" xfId="2162"/>
    <cellStyle name="Вывод 8 5" xfId="2163"/>
    <cellStyle name="Вывод 8 6" xfId="2164"/>
    <cellStyle name="Вывод 8 7" xfId="2165"/>
    <cellStyle name="Вывод 8_46EE.2011(v1.0)" xfId="2166"/>
    <cellStyle name="Вывод 9" xfId="2167"/>
    <cellStyle name="Вывод 9 2" xfId="2168"/>
    <cellStyle name="Вывод 9 2 2" xfId="2169"/>
    <cellStyle name="Вывод 9 2 2 2" xfId="2170"/>
    <cellStyle name="Вывод 9 2 3" xfId="2171"/>
    <cellStyle name="Вывод 9 2 3 2" xfId="2172"/>
    <cellStyle name="Вывод 9 2 4" xfId="2173"/>
    <cellStyle name="Вывод 9 2 5" xfId="2174"/>
    <cellStyle name="Вывод 9 2 6" xfId="2175"/>
    <cellStyle name="Вывод 9 3" xfId="2176"/>
    <cellStyle name="Вывод 9 3 2" xfId="2177"/>
    <cellStyle name="Вывод 9 4" xfId="2178"/>
    <cellStyle name="Вывод 9 4 2" xfId="2179"/>
    <cellStyle name="Вывод 9 5" xfId="2180"/>
    <cellStyle name="Вывод 9 6" xfId="2181"/>
    <cellStyle name="Вывод 9 7" xfId="2182"/>
    <cellStyle name="Вывод 9_46EE.2011(v1.0)" xfId="2183"/>
    <cellStyle name="Вычисление 10" xfId="2184"/>
    <cellStyle name="Вычисление 10 2" xfId="2185"/>
    <cellStyle name="Вычисление 10 2 2" xfId="2186"/>
    <cellStyle name="Вычисление 10 3" xfId="2187"/>
    <cellStyle name="Вычисление 10 3 2" xfId="2188"/>
    <cellStyle name="Вычисление 10 4" xfId="2189"/>
    <cellStyle name="Вычисление 10 5" xfId="2190"/>
    <cellStyle name="Вычисление 10 6" xfId="2191"/>
    <cellStyle name="Вычисление 11" xfId="2192"/>
    <cellStyle name="Вычисление 12" xfId="2193"/>
    <cellStyle name="Вычисление 2" xfId="2194"/>
    <cellStyle name="Вычисление 2 2" xfId="2195"/>
    <cellStyle name="Вычисление 2 2 2" xfId="2196"/>
    <cellStyle name="Вычисление 2 2 2 2" xfId="2197"/>
    <cellStyle name="Вычисление 2 2 3" xfId="2198"/>
    <cellStyle name="Вычисление 2 2 3 2" xfId="2199"/>
    <cellStyle name="Вычисление 2 2 4" xfId="2200"/>
    <cellStyle name="Вычисление 2 2 5" xfId="2201"/>
    <cellStyle name="Вычисление 2 2 6" xfId="2202"/>
    <cellStyle name="Вычисление 2 3" xfId="2203"/>
    <cellStyle name="Вычисление 2 3 2" xfId="2204"/>
    <cellStyle name="Вычисление 2 3 3" xfId="2205"/>
    <cellStyle name="Вычисление 2 4" xfId="2206"/>
    <cellStyle name="Вычисление 2 4 2" xfId="2207"/>
    <cellStyle name="Вычисление 2 4 3" xfId="2208"/>
    <cellStyle name="Вычисление 2 5" xfId="2209"/>
    <cellStyle name="Вычисление 2 6" xfId="2210"/>
    <cellStyle name="Вычисление 2 7" xfId="2211"/>
    <cellStyle name="Вычисление 2 8" xfId="2212"/>
    <cellStyle name="Вычисление 2 9" xfId="2213"/>
    <cellStyle name="Вычисление 2_08" xfId="2214"/>
    <cellStyle name="Вычисление 3" xfId="2215"/>
    <cellStyle name="Вычисление 3 2" xfId="2216"/>
    <cellStyle name="Вычисление 3 2 2" xfId="2217"/>
    <cellStyle name="Вычисление 3 2 2 2" xfId="2218"/>
    <cellStyle name="Вычисление 3 2 3" xfId="2219"/>
    <cellStyle name="Вычисление 3 2 3 2" xfId="2220"/>
    <cellStyle name="Вычисление 3 2 4" xfId="2221"/>
    <cellStyle name="Вычисление 3 2 5" xfId="2222"/>
    <cellStyle name="Вычисление 3 2 6" xfId="2223"/>
    <cellStyle name="Вычисление 3 3" xfId="2224"/>
    <cellStyle name="Вычисление 3 3 2" xfId="2225"/>
    <cellStyle name="Вычисление 3 4" xfId="2226"/>
    <cellStyle name="Вычисление 3 4 2" xfId="2227"/>
    <cellStyle name="Вычисление 3 5" xfId="2228"/>
    <cellStyle name="Вычисление 3 6" xfId="2229"/>
    <cellStyle name="Вычисление 3 7" xfId="2230"/>
    <cellStyle name="Вычисление 3_46EE.2011(v1.0)" xfId="2231"/>
    <cellStyle name="Вычисление 4" xfId="2232"/>
    <cellStyle name="Вычисление 4 2" xfId="2233"/>
    <cellStyle name="Вычисление 4 2 2" xfId="2234"/>
    <cellStyle name="Вычисление 4 2 2 2" xfId="2235"/>
    <cellStyle name="Вычисление 4 2 3" xfId="2236"/>
    <cellStyle name="Вычисление 4 2 3 2" xfId="2237"/>
    <cellStyle name="Вычисление 4 2 4" xfId="2238"/>
    <cellStyle name="Вычисление 4 2 5" xfId="2239"/>
    <cellStyle name="Вычисление 4 2 6" xfId="2240"/>
    <cellStyle name="Вычисление 4 3" xfId="2241"/>
    <cellStyle name="Вычисление 4 3 2" xfId="2242"/>
    <cellStyle name="Вычисление 4 4" xfId="2243"/>
    <cellStyle name="Вычисление 4 4 2" xfId="2244"/>
    <cellStyle name="Вычисление 4 5" xfId="2245"/>
    <cellStyle name="Вычисление 4 6" xfId="2246"/>
    <cellStyle name="Вычисление 4 7" xfId="2247"/>
    <cellStyle name="Вычисление 4_46EE.2011(v1.0)" xfId="2248"/>
    <cellStyle name="Вычисление 5" xfId="2249"/>
    <cellStyle name="Вычисление 5 2" xfId="2250"/>
    <cellStyle name="Вычисление 5 2 2" xfId="2251"/>
    <cellStyle name="Вычисление 5 2 2 2" xfId="2252"/>
    <cellStyle name="Вычисление 5 2 3" xfId="2253"/>
    <cellStyle name="Вычисление 5 2 3 2" xfId="2254"/>
    <cellStyle name="Вычисление 5 2 4" xfId="2255"/>
    <cellStyle name="Вычисление 5 2 5" xfId="2256"/>
    <cellStyle name="Вычисление 5 2 6" xfId="2257"/>
    <cellStyle name="Вычисление 5 3" xfId="2258"/>
    <cellStyle name="Вычисление 5 3 2" xfId="2259"/>
    <cellStyle name="Вычисление 5 4" xfId="2260"/>
    <cellStyle name="Вычисление 5 4 2" xfId="2261"/>
    <cellStyle name="Вычисление 5 5" xfId="2262"/>
    <cellStyle name="Вычисление 5 6" xfId="2263"/>
    <cellStyle name="Вычисление 5 7" xfId="2264"/>
    <cellStyle name="Вычисление 5_46EE.2011(v1.0)" xfId="2265"/>
    <cellStyle name="Вычисление 6" xfId="2266"/>
    <cellStyle name="Вычисление 6 2" xfId="2267"/>
    <cellStyle name="Вычисление 6 2 2" xfId="2268"/>
    <cellStyle name="Вычисление 6 2 2 2" xfId="2269"/>
    <cellStyle name="Вычисление 6 2 3" xfId="2270"/>
    <cellStyle name="Вычисление 6 2 3 2" xfId="2271"/>
    <cellStyle name="Вычисление 6 2 4" xfId="2272"/>
    <cellStyle name="Вычисление 6 2 5" xfId="2273"/>
    <cellStyle name="Вычисление 6 2 6" xfId="2274"/>
    <cellStyle name="Вычисление 6 3" xfId="2275"/>
    <cellStyle name="Вычисление 6 3 2" xfId="2276"/>
    <cellStyle name="Вычисление 6 4" xfId="2277"/>
    <cellStyle name="Вычисление 6 4 2" xfId="2278"/>
    <cellStyle name="Вычисление 6 5" xfId="2279"/>
    <cellStyle name="Вычисление 6 6" xfId="2280"/>
    <cellStyle name="Вычисление 6 7" xfId="2281"/>
    <cellStyle name="Вычисление 6_46EE.2011(v1.0)" xfId="2282"/>
    <cellStyle name="Вычисление 7" xfId="2283"/>
    <cellStyle name="Вычисление 7 2" xfId="2284"/>
    <cellStyle name="Вычисление 7 2 2" xfId="2285"/>
    <cellStyle name="Вычисление 7 2 2 2" xfId="2286"/>
    <cellStyle name="Вычисление 7 2 3" xfId="2287"/>
    <cellStyle name="Вычисление 7 2 3 2" xfId="2288"/>
    <cellStyle name="Вычисление 7 2 4" xfId="2289"/>
    <cellStyle name="Вычисление 7 2 5" xfId="2290"/>
    <cellStyle name="Вычисление 7 2 6" xfId="2291"/>
    <cellStyle name="Вычисление 7 3" xfId="2292"/>
    <cellStyle name="Вычисление 7 3 2" xfId="2293"/>
    <cellStyle name="Вычисление 7 4" xfId="2294"/>
    <cellStyle name="Вычисление 7 4 2" xfId="2295"/>
    <cellStyle name="Вычисление 7 5" xfId="2296"/>
    <cellStyle name="Вычисление 7 6" xfId="2297"/>
    <cellStyle name="Вычисление 7 7" xfId="2298"/>
    <cellStyle name="Вычисление 7_46EE.2011(v1.0)" xfId="2299"/>
    <cellStyle name="Вычисление 8" xfId="2300"/>
    <cellStyle name="Вычисление 8 2" xfId="2301"/>
    <cellStyle name="Вычисление 8 2 2" xfId="2302"/>
    <cellStyle name="Вычисление 8 2 2 2" xfId="2303"/>
    <cellStyle name="Вычисление 8 2 3" xfId="2304"/>
    <cellStyle name="Вычисление 8 2 3 2" xfId="2305"/>
    <cellStyle name="Вычисление 8 2 4" xfId="2306"/>
    <cellStyle name="Вычисление 8 2 5" xfId="2307"/>
    <cellStyle name="Вычисление 8 2 6" xfId="2308"/>
    <cellStyle name="Вычисление 8 3" xfId="2309"/>
    <cellStyle name="Вычисление 8 3 2" xfId="2310"/>
    <cellStyle name="Вычисление 8 4" xfId="2311"/>
    <cellStyle name="Вычисление 8 4 2" xfId="2312"/>
    <cellStyle name="Вычисление 8 5" xfId="2313"/>
    <cellStyle name="Вычисление 8 6" xfId="2314"/>
    <cellStyle name="Вычисление 8 7" xfId="2315"/>
    <cellStyle name="Вычисление 8_46EE.2011(v1.0)" xfId="2316"/>
    <cellStyle name="Вычисление 9" xfId="2317"/>
    <cellStyle name="Вычисление 9 2" xfId="2318"/>
    <cellStyle name="Вычисление 9 2 2" xfId="2319"/>
    <cellStyle name="Вычисление 9 2 2 2" xfId="2320"/>
    <cellStyle name="Вычисление 9 2 3" xfId="2321"/>
    <cellStyle name="Вычисление 9 2 3 2" xfId="2322"/>
    <cellStyle name="Вычисление 9 2 4" xfId="2323"/>
    <cellStyle name="Вычисление 9 2 5" xfId="2324"/>
    <cellStyle name="Вычисление 9 2 6" xfId="2325"/>
    <cellStyle name="Вычисление 9 3" xfId="2326"/>
    <cellStyle name="Вычисление 9 3 2" xfId="2327"/>
    <cellStyle name="Вычисление 9 4" xfId="2328"/>
    <cellStyle name="Вычисление 9 4 2" xfId="2329"/>
    <cellStyle name="Вычисление 9 5" xfId="2330"/>
    <cellStyle name="Вычисление 9 6" xfId="2331"/>
    <cellStyle name="Вычисление 9 7" xfId="2332"/>
    <cellStyle name="Вычисление 9_46EE.2011(v1.0)" xfId="2333"/>
    <cellStyle name="Гиперссылка 2" xfId="2334"/>
    <cellStyle name="Гиперссылка 2 2" xfId="2335"/>
    <cellStyle name="Гиперссылка 3" xfId="2336"/>
    <cellStyle name="Гиперссылка 3 2" xfId="2337"/>
    <cellStyle name="ДАТА" xfId="2338"/>
    <cellStyle name="ДАТА 2" xfId="2339"/>
    <cellStyle name="ДАТА 2 2" xfId="2340"/>
    <cellStyle name="ДАТА 3" xfId="2341"/>
    <cellStyle name="ДАТА 3 2" xfId="2342"/>
    <cellStyle name="ДАТА 4" xfId="2343"/>
    <cellStyle name="ДАТА 4 2" xfId="2344"/>
    <cellStyle name="ДАТА 5" xfId="2345"/>
    <cellStyle name="ДАТА 5 2" xfId="2346"/>
    <cellStyle name="ДАТА 6" xfId="2347"/>
    <cellStyle name="ДАТА 6 2" xfId="2348"/>
    <cellStyle name="ДАТА 7" xfId="2349"/>
    <cellStyle name="ДАТА 7 2" xfId="2350"/>
    <cellStyle name="ДАТА 8" xfId="2351"/>
    <cellStyle name="ДАТА 8 2" xfId="2352"/>
    <cellStyle name="ДАТА 9" xfId="2353"/>
    <cellStyle name="ДАТА_1" xfId="2354"/>
    <cellStyle name="Денежный 2" xfId="2355"/>
    <cellStyle name="Денежный 2 2" xfId="2356"/>
    <cellStyle name="Денежный 2 2 2" xfId="2357"/>
    <cellStyle name="Денежный 2 3" xfId="2358"/>
    <cellStyle name="Денежный 3" xfId="2359"/>
    <cellStyle name="Денежный 3 2" xfId="2360"/>
    <cellStyle name="Денежный 4" xfId="2361"/>
    <cellStyle name="Заголовок 1 10" xfId="2362"/>
    <cellStyle name="Заголовок 1 10 2" xfId="2363"/>
    <cellStyle name="Заголовок 1 11" xfId="2364"/>
    <cellStyle name="Заголовок 1 2" xfId="2365"/>
    <cellStyle name="Заголовок 1 2 2" xfId="2366"/>
    <cellStyle name="Заголовок 1 2 2 2" xfId="2367"/>
    <cellStyle name="Заголовок 1 2 3" xfId="2368"/>
    <cellStyle name="Заголовок 1 2 3 2" xfId="2369"/>
    <cellStyle name="Заголовок 1 2 4" xfId="2370"/>
    <cellStyle name="Заголовок 1 2 5" xfId="2371"/>
    <cellStyle name="Заголовок 1 2_08" xfId="2372"/>
    <cellStyle name="Заголовок 1 3" xfId="2373"/>
    <cellStyle name="Заголовок 1 3 2" xfId="2374"/>
    <cellStyle name="Заголовок 1 3 2 2" xfId="2375"/>
    <cellStyle name="Заголовок 1 3 3" xfId="2376"/>
    <cellStyle name="Заголовок 1 3_46EE.2011(v1.0)" xfId="2377"/>
    <cellStyle name="Заголовок 1 4" xfId="2378"/>
    <cellStyle name="Заголовок 1 4 2" xfId="2379"/>
    <cellStyle name="Заголовок 1 4 2 2" xfId="2380"/>
    <cellStyle name="Заголовок 1 4 3" xfId="2381"/>
    <cellStyle name="Заголовок 1 4_46EE.2011(v1.0)" xfId="2382"/>
    <cellStyle name="Заголовок 1 5" xfId="2383"/>
    <cellStyle name="Заголовок 1 5 2" xfId="2384"/>
    <cellStyle name="Заголовок 1 5 2 2" xfId="2385"/>
    <cellStyle name="Заголовок 1 5 3" xfId="2386"/>
    <cellStyle name="Заголовок 1 5_46EE.2011(v1.0)" xfId="2387"/>
    <cellStyle name="Заголовок 1 6" xfId="2388"/>
    <cellStyle name="Заголовок 1 6 2" xfId="2389"/>
    <cellStyle name="Заголовок 1 6 2 2" xfId="2390"/>
    <cellStyle name="Заголовок 1 6 3" xfId="2391"/>
    <cellStyle name="Заголовок 1 6_46EE.2011(v1.0)" xfId="2392"/>
    <cellStyle name="Заголовок 1 7" xfId="2393"/>
    <cellStyle name="Заголовок 1 7 2" xfId="2394"/>
    <cellStyle name="Заголовок 1 7 2 2" xfId="2395"/>
    <cellStyle name="Заголовок 1 7 3" xfId="2396"/>
    <cellStyle name="Заголовок 1 7_46EE.2011(v1.0)" xfId="2397"/>
    <cellStyle name="Заголовок 1 8" xfId="2398"/>
    <cellStyle name="Заголовок 1 8 2" xfId="2399"/>
    <cellStyle name="Заголовок 1 8 2 2" xfId="2400"/>
    <cellStyle name="Заголовок 1 8 3" xfId="2401"/>
    <cellStyle name="Заголовок 1 8_46EE.2011(v1.0)" xfId="2402"/>
    <cellStyle name="Заголовок 1 9" xfId="2403"/>
    <cellStyle name="Заголовок 1 9 2" xfId="2404"/>
    <cellStyle name="Заголовок 1 9 2 2" xfId="2405"/>
    <cellStyle name="Заголовок 1 9 3" xfId="2406"/>
    <cellStyle name="Заголовок 1 9_46EE.2011(v1.0)" xfId="2407"/>
    <cellStyle name="Заголовок 2 10" xfId="2408"/>
    <cellStyle name="Заголовок 2 10 2" xfId="2409"/>
    <cellStyle name="Заголовок 2 11" xfId="2410"/>
    <cellStyle name="Заголовок 2 2" xfId="2411"/>
    <cellStyle name="Заголовок 2 2 2" xfId="2412"/>
    <cellStyle name="Заголовок 2 2 2 2" xfId="2413"/>
    <cellStyle name="Заголовок 2 2 3" xfId="2414"/>
    <cellStyle name="Заголовок 2 2 3 2" xfId="2415"/>
    <cellStyle name="Заголовок 2 2 4" xfId="2416"/>
    <cellStyle name="Заголовок 2 2 5" xfId="2417"/>
    <cellStyle name="Заголовок 2 2_08" xfId="2418"/>
    <cellStyle name="Заголовок 2 3" xfId="2419"/>
    <cellStyle name="Заголовок 2 3 2" xfId="2420"/>
    <cellStyle name="Заголовок 2 3 2 2" xfId="2421"/>
    <cellStyle name="Заголовок 2 3 3" xfId="2422"/>
    <cellStyle name="Заголовок 2 3_46EE.2011(v1.0)" xfId="2423"/>
    <cellStyle name="Заголовок 2 4" xfId="2424"/>
    <cellStyle name="Заголовок 2 4 2" xfId="2425"/>
    <cellStyle name="Заголовок 2 4 2 2" xfId="2426"/>
    <cellStyle name="Заголовок 2 4 3" xfId="2427"/>
    <cellStyle name="Заголовок 2 4_46EE.2011(v1.0)" xfId="2428"/>
    <cellStyle name="Заголовок 2 5" xfId="2429"/>
    <cellStyle name="Заголовок 2 5 2" xfId="2430"/>
    <cellStyle name="Заголовок 2 5 2 2" xfId="2431"/>
    <cellStyle name="Заголовок 2 5 3" xfId="2432"/>
    <cellStyle name="Заголовок 2 5_46EE.2011(v1.0)" xfId="2433"/>
    <cellStyle name="Заголовок 2 6" xfId="2434"/>
    <cellStyle name="Заголовок 2 6 2" xfId="2435"/>
    <cellStyle name="Заголовок 2 6 2 2" xfId="2436"/>
    <cellStyle name="Заголовок 2 6 3" xfId="2437"/>
    <cellStyle name="Заголовок 2 6_46EE.2011(v1.0)" xfId="2438"/>
    <cellStyle name="Заголовок 2 7" xfId="2439"/>
    <cellStyle name="Заголовок 2 7 2" xfId="2440"/>
    <cellStyle name="Заголовок 2 7 2 2" xfId="2441"/>
    <cellStyle name="Заголовок 2 7 3" xfId="2442"/>
    <cellStyle name="Заголовок 2 7_46EE.2011(v1.0)" xfId="2443"/>
    <cellStyle name="Заголовок 2 8" xfId="2444"/>
    <cellStyle name="Заголовок 2 8 2" xfId="2445"/>
    <cellStyle name="Заголовок 2 8 2 2" xfId="2446"/>
    <cellStyle name="Заголовок 2 8 3" xfId="2447"/>
    <cellStyle name="Заголовок 2 8_46EE.2011(v1.0)" xfId="2448"/>
    <cellStyle name="Заголовок 2 9" xfId="2449"/>
    <cellStyle name="Заголовок 2 9 2" xfId="2450"/>
    <cellStyle name="Заголовок 2 9 2 2" xfId="2451"/>
    <cellStyle name="Заголовок 2 9 3" xfId="2452"/>
    <cellStyle name="Заголовок 2 9_46EE.2011(v1.0)" xfId="2453"/>
    <cellStyle name="Заголовок 3 10" xfId="2454"/>
    <cellStyle name="Заголовок 3 10 2" xfId="2455"/>
    <cellStyle name="Заголовок 3 11" xfId="2456"/>
    <cellStyle name="Заголовок 3 2" xfId="2457"/>
    <cellStyle name="Заголовок 3 2 2" xfId="2458"/>
    <cellStyle name="Заголовок 3 2 2 2" xfId="2459"/>
    <cellStyle name="Заголовок 3 2 3" xfId="2460"/>
    <cellStyle name="Заголовок 3 2 3 2" xfId="2461"/>
    <cellStyle name="Заголовок 3 2 4" xfId="2462"/>
    <cellStyle name="Заголовок 3 2 5" xfId="2463"/>
    <cellStyle name="Заголовок 3 2_08" xfId="2464"/>
    <cellStyle name="Заголовок 3 3" xfId="2465"/>
    <cellStyle name="Заголовок 3 3 2" xfId="2466"/>
    <cellStyle name="Заголовок 3 3 2 2" xfId="2467"/>
    <cellStyle name="Заголовок 3 3 3" xfId="2468"/>
    <cellStyle name="Заголовок 3 3_46EE.2011(v1.0)" xfId="2469"/>
    <cellStyle name="Заголовок 3 4" xfId="2470"/>
    <cellStyle name="Заголовок 3 4 2" xfId="2471"/>
    <cellStyle name="Заголовок 3 4 2 2" xfId="2472"/>
    <cellStyle name="Заголовок 3 4 3" xfId="2473"/>
    <cellStyle name="Заголовок 3 4_46EE.2011(v1.0)" xfId="2474"/>
    <cellStyle name="Заголовок 3 5" xfId="2475"/>
    <cellStyle name="Заголовок 3 5 2" xfId="2476"/>
    <cellStyle name="Заголовок 3 5 2 2" xfId="2477"/>
    <cellStyle name="Заголовок 3 5 3" xfId="2478"/>
    <cellStyle name="Заголовок 3 5_46EE.2011(v1.0)" xfId="2479"/>
    <cellStyle name="Заголовок 3 6" xfId="2480"/>
    <cellStyle name="Заголовок 3 6 2" xfId="2481"/>
    <cellStyle name="Заголовок 3 6 2 2" xfId="2482"/>
    <cellStyle name="Заголовок 3 6 3" xfId="2483"/>
    <cellStyle name="Заголовок 3 6_46EE.2011(v1.0)" xfId="2484"/>
    <cellStyle name="Заголовок 3 7" xfId="2485"/>
    <cellStyle name="Заголовок 3 7 2" xfId="2486"/>
    <cellStyle name="Заголовок 3 7 2 2" xfId="2487"/>
    <cellStyle name="Заголовок 3 7 3" xfId="2488"/>
    <cellStyle name="Заголовок 3 7_46EE.2011(v1.0)" xfId="2489"/>
    <cellStyle name="Заголовок 3 8" xfId="2490"/>
    <cellStyle name="Заголовок 3 8 2" xfId="2491"/>
    <cellStyle name="Заголовок 3 8 2 2" xfId="2492"/>
    <cellStyle name="Заголовок 3 8 3" xfId="2493"/>
    <cellStyle name="Заголовок 3 8_46EE.2011(v1.0)" xfId="2494"/>
    <cellStyle name="Заголовок 3 9" xfId="2495"/>
    <cellStyle name="Заголовок 3 9 2" xfId="2496"/>
    <cellStyle name="Заголовок 3 9 2 2" xfId="2497"/>
    <cellStyle name="Заголовок 3 9 3" xfId="2498"/>
    <cellStyle name="Заголовок 3 9_46EE.2011(v1.0)" xfId="2499"/>
    <cellStyle name="Заголовок 4 10" xfId="2500"/>
    <cellStyle name="Заголовок 4 10 2" xfId="2501"/>
    <cellStyle name="Заголовок 4 11" xfId="2502"/>
    <cellStyle name="Заголовок 4 2" xfId="2503"/>
    <cellStyle name="Заголовок 4 2 2" xfId="2504"/>
    <cellStyle name="Заголовок 4 2 2 2" xfId="2505"/>
    <cellStyle name="Заголовок 4 2 3" xfId="2506"/>
    <cellStyle name="Заголовок 4 2 3 2" xfId="2507"/>
    <cellStyle name="Заголовок 4 2 4" xfId="2508"/>
    <cellStyle name="Заголовок 4 2 5" xfId="2509"/>
    <cellStyle name="Заголовок 4 2_08" xfId="2510"/>
    <cellStyle name="Заголовок 4 3" xfId="2511"/>
    <cellStyle name="Заголовок 4 3 2" xfId="2512"/>
    <cellStyle name="Заголовок 4 3 2 2" xfId="2513"/>
    <cellStyle name="Заголовок 4 3 3" xfId="2514"/>
    <cellStyle name="Заголовок 4 4" xfId="2515"/>
    <cellStyle name="Заголовок 4 4 2" xfId="2516"/>
    <cellStyle name="Заголовок 4 4 2 2" xfId="2517"/>
    <cellStyle name="Заголовок 4 4 3" xfId="2518"/>
    <cellStyle name="Заголовок 4 5" xfId="2519"/>
    <cellStyle name="Заголовок 4 5 2" xfId="2520"/>
    <cellStyle name="Заголовок 4 5 2 2" xfId="2521"/>
    <cellStyle name="Заголовок 4 5 3" xfId="2522"/>
    <cellStyle name="Заголовок 4 6" xfId="2523"/>
    <cellStyle name="Заголовок 4 6 2" xfId="2524"/>
    <cellStyle name="Заголовок 4 6 2 2" xfId="2525"/>
    <cellStyle name="Заголовок 4 6 2 3" xfId="2526"/>
    <cellStyle name="Заголовок 4 6 2 4" xfId="2527"/>
    <cellStyle name="Заголовок 4 6 3" xfId="2528"/>
    <cellStyle name="Заголовок 4 7" xfId="2529"/>
    <cellStyle name="Заголовок 4 7 2" xfId="2530"/>
    <cellStyle name="Заголовок 4 7 2 2" xfId="2531"/>
    <cellStyle name="Заголовок 4 7 2 3" xfId="2532"/>
    <cellStyle name="Заголовок 4 7 3" xfId="2533"/>
    <cellStyle name="Заголовок 4 7 4" xfId="2534"/>
    <cellStyle name="Заголовок 4 8" xfId="2535"/>
    <cellStyle name="Заголовок 4 8 2" xfId="2536"/>
    <cellStyle name="Заголовок 4 8 2 2" xfId="2537"/>
    <cellStyle name="Заголовок 4 8 2 3" xfId="2538"/>
    <cellStyle name="Заголовок 4 8 3" xfId="2539"/>
    <cellStyle name="Заголовок 4 8 4" xfId="2540"/>
    <cellStyle name="Заголовок 4 9" xfId="2541"/>
    <cellStyle name="Заголовок 4 9 2" xfId="2542"/>
    <cellStyle name="Заголовок 4 9 2 2" xfId="2543"/>
    <cellStyle name="Заголовок 4 9 2 3" xfId="2544"/>
    <cellStyle name="Заголовок 4 9 3" xfId="2545"/>
    <cellStyle name="Заголовок 4 9 4" xfId="2546"/>
    <cellStyle name="ЗАГОЛОВОК1" xfId="2547"/>
    <cellStyle name="ЗАГОЛОВОК1 2" xfId="2548"/>
    <cellStyle name="ЗАГОЛОВОК2" xfId="2549"/>
    <cellStyle name="ЗАГОЛОВОК2 2" xfId="2550"/>
    <cellStyle name="ЗаголовокСтолбца" xfId="2551"/>
    <cellStyle name="ЗаголовокСтолбца 2" xfId="2552"/>
    <cellStyle name="ЗаголовокСтолбца 3" xfId="2553"/>
    <cellStyle name="Защитный" xfId="2554"/>
    <cellStyle name="Защитный 2" xfId="2555"/>
    <cellStyle name="Защитный 2 2" xfId="2556"/>
    <cellStyle name="Защитный 3" xfId="2557"/>
    <cellStyle name="Защитный 3 2" xfId="2558"/>
    <cellStyle name="Защитный 4" xfId="2559"/>
    <cellStyle name="Защитный 5" xfId="2560"/>
    <cellStyle name="Значение" xfId="2561"/>
    <cellStyle name="Значение 2" xfId="2562"/>
    <cellStyle name="Значение 3" xfId="2563"/>
    <cellStyle name="Зоголовок" xfId="2564"/>
    <cellStyle name="Зоголовок 2" xfId="2565"/>
    <cellStyle name="Зоголовок 3" xfId="2566"/>
    <cellStyle name="Итог 10" xfId="2567"/>
    <cellStyle name="Итог 10 2" xfId="2568"/>
    <cellStyle name="Итог 10 3" xfId="2569"/>
    <cellStyle name="Итог 11" xfId="2570"/>
    <cellStyle name="Итог 2" xfId="2571"/>
    <cellStyle name="Итог 2 2" xfId="2572"/>
    <cellStyle name="Итог 2 2 2" xfId="2573"/>
    <cellStyle name="Итог 2 2 3" xfId="2574"/>
    <cellStyle name="Итог 2 3" xfId="2575"/>
    <cellStyle name="Итог 2 3 2" xfId="2576"/>
    <cellStyle name="Итог 2 4" xfId="2577"/>
    <cellStyle name="Итог 2 4 2" xfId="2578"/>
    <cellStyle name="Итог 2 5" xfId="2579"/>
    <cellStyle name="Итог 2 6" xfId="2580"/>
    <cellStyle name="Итог 2_08" xfId="2581"/>
    <cellStyle name="Итог 3" xfId="2582"/>
    <cellStyle name="Итог 3 2" xfId="2583"/>
    <cellStyle name="Итог 3 2 2" xfId="2584"/>
    <cellStyle name="Итог 3 2 3" xfId="2585"/>
    <cellStyle name="Итог 3 3" xfId="2586"/>
    <cellStyle name="Итог 3 4" xfId="2587"/>
    <cellStyle name="Итог 3_46EE.2011(v1.0)" xfId="2588"/>
    <cellStyle name="Итог 4" xfId="2589"/>
    <cellStyle name="Итог 4 2" xfId="2590"/>
    <cellStyle name="Итог 4 2 2" xfId="2591"/>
    <cellStyle name="Итог 4 2 3" xfId="2592"/>
    <cellStyle name="Итог 4 3" xfId="2593"/>
    <cellStyle name="Итог 4 4" xfId="2594"/>
    <cellStyle name="Итог 4_46EE.2011(v1.0)" xfId="2595"/>
    <cellStyle name="Итог 5" xfId="2596"/>
    <cellStyle name="Итог 5 2" xfId="2597"/>
    <cellStyle name="Итог 5 2 2" xfId="2598"/>
    <cellStyle name="Итог 5 2 3" xfId="2599"/>
    <cellStyle name="Итог 5 3" xfId="2600"/>
    <cellStyle name="Итог 5 4" xfId="2601"/>
    <cellStyle name="Итог 5_46EE.2011(v1.0)" xfId="2602"/>
    <cellStyle name="Итог 6" xfId="2603"/>
    <cellStyle name="Итог 6 2" xfId="2604"/>
    <cellStyle name="Итог 6 2 2" xfId="2605"/>
    <cellStyle name="Итог 6 2 3" xfId="2606"/>
    <cellStyle name="Итог 6 3" xfId="2607"/>
    <cellStyle name="Итог 6 4" xfId="2608"/>
    <cellStyle name="Итог 6_46EE.2011(v1.0)" xfId="2609"/>
    <cellStyle name="Итог 7" xfId="2610"/>
    <cellStyle name="Итог 7 2" xfId="2611"/>
    <cellStyle name="Итог 7 2 2" xfId="2612"/>
    <cellStyle name="Итог 7 2 3" xfId="2613"/>
    <cellStyle name="Итог 7 3" xfId="2614"/>
    <cellStyle name="Итог 7 4" xfId="2615"/>
    <cellStyle name="Итог 7_46EE.2011(v1.0)" xfId="2616"/>
    <cellStyle name="Итог 8" xfId="2617"/>
    <cellStyle name="Итог 8 2" xfId="2618"/>
    <cellStyle name="Итог 8 2 2" xfId="2619"/>
    <cellStyle name="Итог 8 2 3" xfId="2620"/>
    <cellStyle name="Итог 8 3" xfId="2621"/>
    <cellStyle name="Итог 8 4" xfId="2622"/>
    <cellStyle name="Итог 8_46EE.2011(v1.0)" xfId="2623"/>
    <cellStyle name="Итог 9" xfId="2624"/>
    <cellStyle name="Итог 9 2" xfId="2625"/>
    <cellStyle name="Итог 9 2 2" xfId="2626"/>
    <cellStyle name="Итог 9 2 3" xfId="2627"/>
    <cellStyle name="Итог 9 3" xfId="2628"/>
    <cellStyle name="Итог 9 4" xfId="2629"/>
    <cellStyle name="Итог 9_46EE.2011(v1.0)" xfId="2630"/>
    <cellStyle name="Итого" xfId="2631"/>
    <cellStyle name="Итого 2" xfId="2632"/>
    <cellStyle name="Итого 3" xfId="2633"/>
    <cellStyle name="ИТОГОВЫЙ" xfId="2634"/>
    <cellStyle name="ИТОГОВЫЙ 10" xfId="2635"/>
    <cellStyle name="ИТОГОВЫЙ 2" xfId="2636"/>
    <cellStyle name="ИТОГОВЫЙ 2 2" xfId="2637"/>
    <cellStyle name="ИТОГОВЫЙ 2 3" xfId="2638"/>
    <cellStyle name="ИТОГОВЫЙ 3" xfId="2639"/>
    <cellStyle name="ИТОГОВЫЙ 3 2" xfId="2640"/>
    <cellStyle name="ИТОГОВЫЙ 3 3" xfId="2641"/>
    <cellStyle name="ИТОГОВЫЙ 4" xfId="2642"/>
    <cellStyle name="ИТОГОВЫЙ 4 2" xfId="2643"/>
    <cellStyle name="ИТОГОВЫЙ 4 3" xfId="2644"/>
    <cellStyle name="ИТОГОВЫЙ 5" xfId="2645"/>
    <cellStyle name="ИТОГОВЫЙ 5 2" xfId="2646"/>
    <cellStyle name="ИТОГОВЫЙ 5 3" xfId="2647"/>
    <cellStyle name="ИТОГОВЫЙ 6" xfId="2648"/>
    <cellStyle name="ИТОГОВЫЙ 6 2" xfId="2649"/>
    <cellStyle name="ИТОГОВЫЙ 6 3" xfId="2650"/>
    <cellStyle name="ИТОГОВЫЙ 7" xfId="2651"/>
    <cellStyle name="ИТОГОВЫЙ 7 2" xfId="2652"/>
    <cellStyle name="ИТОГОВЫЙ 7 3" xfId="2653"/>
    <cellStyle name="ИТОГОВЫЙ 8" xfId="2654"/>
    <cellStyle name="ИТОГОВЫЙ 8 2" xfId="2655"/>
    <cellStyle name="ИТОГОВЫЙ 8 3" xfId="2656"/>
    <cellStyle name="ИТОГОВЫЙ 9" xfId="2657"/>
    <cellStyle name="ИТОГОВЫЙ_1" xfId="2658"/>
    <cellStyle name="Контрольная ячейка 10" xfId="2659"/>
    <cellStyle name="Контрольная ячейка 10 2" xfId="2660"/>
    <cellStyle name="Контрольная ячейка 10 3" xfId="2661"/>
    <cellStyle name="Контрольная ячейка 11" xfId="2662"/>
    <cellStyle name="Контрольная ячейка 12" xfId="2663"/>
    <cellStyle name="Контрольная ячейка 2" xfId="2664"/>
    <cellStyle name="Контрольная ячейка 2 2" xfId="2665"/>
    <cellStyle name="Контрольная ячейка 2 2 2" xfId="2666"/>
    <cellStyle name="Контрольная ячейка 2 2 3" xfId="2667"/>
    <cellStyle name="Контрольная ячейка 2 3" xfId="2668"/>
    <cellStyle name="Контрольная ячейка 2 3 2" xfId="2669"/>
    <cellStyle name="Контрольная ячейка 2 4" xfId="2670"/>
    <cellStyle name="Контрольная ячейка 2 4 2" xfId="2671"/>
    <cellStyle name="Контрольная ячейка 2 5" xfId="2672"/>
    <cellStyle name="Контрольная ячейка 2 6" xfId="2673"/>
    <cellStyle name="Контрольная ячейка 2_08" xfId="2674"/>
    <cellStyle name="Контрольная ячейка 3" xfId="2675"/>
    <cellStyle name="Контрольная ячейка 3 2" xfId="2676"/>
    <cellStyle name="Контрольная ячейка 3 2 2" xfId="2677"/>
    <cellStyle name="Контрольная ячейка 3 2 3" xfId="2678"/>
    <cellStyle name="Контрольная ячейка 3 3" xfId="2679"/>
    <cellStyle name="Контрольная ячейка 3 4" xfId="2680"/>
    <cellStyle name="Контрольная ячейка 3_46EE.2011(v1.0)" xfId="2681"/>
    <cellStyle name="Контрольная ячейка 4" xfId="2682"/>
    <cellStyle name="Контрольная ячейка 4 2" xfId="2683"/>
    <cellStyle name="Контрольная ячейка 4 2 2" xfId="2684"/>
    <cellStyle name="Контрольная ячейка 4 2 3" xfId="2685"/>
    <cellStyle name="Контрольная ячейка 4 3" xfId="2686"/>
    <cellStyle name="Контрольная ячейка 4 4" xfId="2687"/>
    <cellStyle name="Контрольная ячейка 4_46EE.2011(v1.0)" xfId="2688"/>
    <cellStyle name="Контрольная ячейка 5" xfId="2689"/>
    <cellStyle name="Контрольная ячейка 5 2" xfId="2690"/>
    <cellStyle name="Контрольная ячейка 5 2 2" xfId="2691"/>
    <cellStyle name="Контрольная ячейка 5 2 3" xfId="2692"/>
    <cellStyle name="Контрольная ячейка 5 3" xfId="2693"/>
    <cellStyle name="Контрольная ячейка 5 4" xfId="2694"/>
    <cellStyle name="Контрольная ячейка 5_46EE.2011(v1.0)" xfId="2695"/>
    <cellStyle name="Контрольная ячейка 6" xfId="2696"/>
    <cellStyle name="Контрольная ячейка 6 2" xfId="2697"/>
    <cellStyle name="Контрольная ячейка 6 2 2" xfId="2698"/>
    <cellStyle name="Контрольная ячейка 6 2 3" xfId="2699"/>
    <cellStyle name="Контрольная ячейка 6 3" xfId="2700"/>
    <cellStyle name="Контрольная ячейка 6 4" xfId="2701"/>
    <cellStyle name="Контрольная ячейка 6_46EE.2011(v1.0)" xfId="2702"/>
    <cellStyle name="Контрольная ячейка 7" xfId="2703"/>
    <cellStyle name="Контрольная ячейка 7 2" xfId="2704"/>
    <cellStyle name="Контрольная ячейка 7 2 2" xfId="2705"/>
    <cellStyle name="Контрольная ячейка 7 2 3" xfId="2706"/>
    <cellStyle name="Контрольная ячейка 7 3" xfId="2707"/>
    <cellStyle name="Контрольная ячейка 7 4" xfId="2708"/>
    <cellStyle name="Контрольная ячейка 7_46EE.2011(v1.0)" xfId="2709"/>
    <cellStyle name="Контрольная ячейка 8" xfId="2710"/>
    <cellStyle name="Контрольная ячейка 8 2" xfId="2711"/>
    <cellStyle name="Контрольная ячейка 8 2 2" xfId="2712"/>
    <cellStyle name="Контрольная ячейка 8 2 3" xfId="2713"/>
    <cellStyle name="Контрольная ячейка 8 3" xfId="2714"/>
    <cellStyle name="Контрольная ячейка 8 4" xfId="2715"/>
    <cellStyle name="Контрольная ячейка 8_46EE.2011(v1.0)" xfId="2716"/>
    <cellStyle name="Контрольная ячейка 9" xfId="2717"/>
    <cellStyle name="Контрольная ячейка 9 2" xfId="2718"/>
    <cellStyle name="Контрольная ячейка 9 2 2" xfId="2719"/>
    <cellStyle name="Контрольная ячейка 9 2 3" xfId="2720"/>
    <cellStyle name="Контрольная ячейка 9 3" xfId="2721"/>
    <cellStyle name="Контрольная ячейка 9 4" xfId="2722"/>
    <cellStyle name="Контрольная ячейка 9_46EE.2011(v1.0)" xfId="2723"/>
    <cellStyle name="Мои наименования показателей" xfId="2724"/>
    <cellStyle name="Мои наименования показателей 10" xfId="2725"/>
    <cellStyle name="Мои наименования показателей 2" xfId="2726"/>
    <cellStyle name="Мои наименования показателей 2 10" xfId="2727"/>
    <cellStyle name="Мои наименования показателей 2 2" xfId="2728"/>
    <cellStyle name="Мои наименования показателей 2 2 2" xfId="2729"/>
    <cellStyle name="Мои наименования показателей 2 2 3" xfId="2730"/>
    <cellStyle name="Мои наименования показателей 2 3" xfId="2731"/>
    <cellStyle name="Мои наименования показателей 2 3 2" xfId="2732"/>
    <cellStyle name="Мои наименования показателей 2 3 3" xfId="2733"/>
    <cellStyle name="Мои наименования показателей 2 4" xfId="2734"/>
    <cellStyle name="Мои наименования показателей 2 4 2" xfId="2735"/>
    <cellStyle name="Мои наименования показателей 2 4 3" xfId="2736"/>
    <cellStyle name="Мои наименования показателей 2 5" xfId="2737"/>
    <cellStyle name="Мои наименования показателей 2 5 2" xfId="2738"/>
    <cellStyle name="Мои наименования показателей 2 5 3" xfId="2739"/>
    <cellStyle name="Мои наименования показателей 2 6" xfId="2740"/>
    <cellStyle name="Мои наименования показателей 2 6 2" xfId="2741"/>
    <cellStyle name="Мои наименования показателей 2 6 3" xfId="2742"/>
    <cellStyle name="Мои наименования показателей 2 7" xfId="2743"/>
    <cellStyle name="Мои наименования показателей 2 7 2" xfId="2744"/>
    <cellStyle name="Мои наименования показателей 2 7 3" xfId="2745"/>
    <cellStyle name="Мои наименования показателей 2 8" xfId="2746"/>
    <cellStyle name="Мои наименования показателей 2 8 2" xfId="2747"/>
    <cellStyle name="Мои наименования показателей 2 8 3" xfId="2748"/>
    <cellStyle name="Мои наименования показателей 2 9" xfId="2749"/>
    <cellStyle name="Мои наименования показателей 2_1" xfId="2750"/>
    <cellStyle name="Мои наименования показателей 3" xfId="2751"/>
    <cellStyle name="Мои наименования показателей 3 10" xfId="2752"/>
    <cellStyle name="Мои наименования показателей 3 2" xfId="2753"/>
    <cellStyle name="Мои наименования показателей 3 2 2" xfId="2754"/>
    <cellStyle name="Мои наименования показателей 3 2 3" xfId="2755"/>
    <cellStyle name="Мои наименования показателей 3 3" xfId="2756"/>
    <cellStyle name="Мои наименования показателей 3 3 2" xfId="2757"/>
    <cellStyle name="Мои наименования показателей 3 3 3" xfId="2758"/>
    <cellStyle name="Мои наименования показателей 3 4" xfId="2759"/>
    <cellStyle name="Мои наименования показателей 3 4 2" xfId="2760"/>
    <cellStyle name="Мои наименования показателей 3 4 3" xfId="2761"/>
    <cellStyle name="Мои наименования показателей 3 5" xfId="2762"/>
    <cellStyle name="Мои наименования показателей 3 5 2" xfId="2763"/>
    <cellStyle name="Мои наименования показателей 3 5 3" xfId="2764"/>
    <cellStyle name="Мои наименования показателей 3 6" xfId="2765"/>
    <cellStyle name="Мои наименования показателей 3 6 2" xfId="2766"/>
    <cellStyle name="Мои наименования показателей 3 6 3" xfId="2767"/>
    <cellStyle name="Мои наименования показателей 3 7" xfId="2768"/>
    <cellStyle name="Мои наименования показателей 3 7 2" xfId="2769"/>
    <cellStyle name="Мои наименования показателей 3 7 3" xfId="2770"/>
    <cellStyle name="Мои наименования показателей 3 8" xfId="2771"/>
    <cellStyle name="Мои наименования показателей 3 8 2" xfId="2772"/>
    <cellStyle name="Мои наименования показателей 3 8 3" xfId="2773"/>
    <cellStyle name="Мои наименования показателей 3 9" xfId="2774"/>
    <cellStyle name="Мои наименования показателей 3_1" xfId="2775"/>
    <cellStyle name="Мои наименования показателей 4" xfId="2776"/>
    <cellStyle name="Мои наименования показателей 4 10" xfId="2777"/>
    <cellStyle name="Мои наименования показателей 4 2" xfId="2778"/>
    <cellStyle name="Мои наименования показателей 4 2 2" xfId="2779"/>
    <cellStyle name="Мои наименования показателей 4 2 3" xfId="2780"/>
    <cellStyle name="Мои наименования показателей 4 3" xfId="2781"/>
    <cellStyle name="Мои наименования показателей 4 3 2" xfId="2782"/>
    <cellStyle name="Мои наименования показателей 4 3 3" xfId="2783"/>
    <cellStyle name="Мои наименования показателей 4 4" xfId="2784"/>
    <cellStyle name="Мои наименования показателей 4 4 2" xfId="2785"/>
    <cellStyle name="Мои наименования показателей 4 4 3" xfId="2786"/>
    <cellStyle name="Мои наименования показателей 4 5" xfId="2787"/>
    <cellStyle name="Мои наименования показателей 4 5 2" xfId="2788"/>
    <cellStyle name="Мои наименования показателей 4 5 3" xfId="2789"/>
    <cellStyle name="Мои наименования показателей 4 6" xfId="2790"/>
    <cellStyle name="Мои наименования показателей 4 6 2" xfId="2791"/>
    <cellStyle name="Мои наименования показателей 4 6 3" xfId="2792"/>
    <cellStyle name="Мои наименования показателей 4 7" xfId="2793"/>
    <cellStyle name="Мои наименования показателей 4 7 2" xfId="2794"/>
    <cellStyle name="Мои наименования показателей 4 7 3" xfId="2795"/>
    <cellStyle name="Мои наименования показателей 4 8" xfId="2796"/>
    <cellStyle name="Мои наименования показателей 4 8 2" xfId="2797"/>
    <cellStyle name="Мои наименования показателей 4 8 3" xfId="2798"/>
    <cellStyle name="Мои наименования показателей 4 9" xfId="2799"/>
    <cellStyle name="Мои наименования показателей 4_1" xfId="2800"/>
    <cellStyle name="Мои наименования показателей 5" xfId="2801"/>
    <cellStyle name="Мои наименования показателей 5 10" xfId="2802"/>
    <cellStyle name="Мои наименования показателей 5 2" xfId="2803"/>
    <cellStyle name="Мои наименования показателей 5 2 2" xfId="2804"/>
    <cellStyle name="Мои наименования показателей 5 2 3" xfId="2805"/>
    <cellStyle name="Мои наименования показателей 5 3" xfId="2806"/>
    <cellStyle name="Мои наименования показателей 5 3 2" xfId="2807"/>
    <cellStyle name="Мои наименования показателей 5 3 3" xfId="2808"/>
    <cellStyle name="Мои наименования показателей 5 4" xfId="2809"/>
    <cellStyle name="Мои наименования показателей 5 4 2" xfId="2810"/>
    <cellStyle name="Мои наименования показателей 5 4 3" xfId="2811"/>
    <cellStyle name="Мои наименования показателей 5 5" xfId="2812"/>
    <cellStyle name="Мои наименования показателей 5 5 2" xfId="2813"/>
    <cellStyle name="Мои наименования показателей 5 5 3" xfId="2814"/>
    <cellStyle name="Мои наименования показателей 5 6" xfId="2815"/>
    <cellStyle name="Мои наименования показателей 5 6 2" xfId="2816"/>
    <cellStyle name="Мои наименования показателей 5 6 3" xfId="2817"/>
    <cellStyle name="Мои наименования показателей 5 7" xfId="2818"/>
    <cellStyle name="Мои наименования показателей 5 7 2" xfId="2819"/>
    <cellStyle name="Мои наименования показателей 5 7 3" xfId="2820"/>
    <cellStyle name="Мои наименования показателей 5 8" xfId="2821"/>
    <cellStyle name="Мои наименования показателей 5 8 2" xfId="2822"/>
    <cellStyle name="Мои наименования показателей 5 8 3" xfId="2823"/>
    <cellStyle name="Мои наименования показателей 5 9" xfId="2824"/>
    <cellStyle name="Мои наименования показателей 5_1" xfId="2825"/>
    <cellStyle name="Мои наименования показателей 6" xfId="2826"/>
    <cellStyle name="Мои наименования показателей 6 2" xfId="2827"/>
    <cellStyle name="Мои наименования показателей 6 2 2" xfId="2828"/>
    <cellStyle name="Мои наименования показателей 6 2 3" xfId="2829"/>
    <cellStyle name="Мои наименования показателей 6 3" xfId="2830"/>
    <cellStyle name="Мои наименования показателей 6 4" xfId="2831"/>
    <cellStyle name="Мои наименования показателей 6_46EE.2011(v1.0)" xfId="2832"/>
    <cellStyle name="Мои наименования показателей 7" xfId="2833"/>
    <cellStyle name="Мои наименования показателей 7 2" xfId="2834"/>
    <cellStyle name="Мои наименования показателей 7 2 2" xfId="2835"/>
    <cellStyle name="Мои наименования показателей 7 2 3" xfId="2836"/>
    <cellStyle name="Мои наименования показателей 7 3" xfId="2837"/>
    <cellStyle name="Мои наименования показателей 7 4" xfId="2838"/>
    <cellStyle name="Мои наименования показателей 7_46EE.2011(v1.0)" xfId="2839"/>
    <cellStyle name="Мои наименования показателей 8" xfId="2840"/>
    <cellStyle name="Мои наименования показателей 8 2" xfId="2841"/>
    <cellStyle name="Мои наименования показателей 8 2 2" xfId="2842"/>
    <cellStyle name="Мои наименования показателей 8 2 3" xfId="2843"/>
    <cellStyle name="Мои наименования показателей 8 3" xfId="2844"/>
    <cellStyle name="Мои наименования показателей 8 4" xfId="2845"/>
    <cellStyle name="Мои наименования показателей 8_46EE.2011(v1.0)" xfId="2846"/>
    <cellStyle name="Мои наименования показателей 9" xfId="2847"/>
    <cellStyle name="Мои наименования показателей_46TE.RT(v1.0)" xfId="2848"/>
    <cellStyle name="Мой заголовок" xfId="2849"/>
    <cellStyle name="Мой заголовок 2" xfId="2850"/>
    <cellStyle name="Мой заголовок 3" xfId="2851"/>
    <cellStyle name="Мой заголовок листа" xfId="2852"/>
    <cellStyle name="Мой заголовок листа 2" xfId="2853"/>
    <cellStyle name="Мой заголовок листа 3" xfId="2854"/>
    <cellStyle name="назв фил" xfId="2855"/>
    <cellStyle name="назв фил 2" xfId="2856"/>
    <cellStyle name="назв фил 3" xfId="2857"/>
    <cellStyle name="Название 10" xfId="2858"/>
    <cellStyle name="Название 10 2" xfId="2859"/>
    <cellStyle name="Название 10 3" xfId="2860"/>
    <cellStyle name="Название 11" xfId="2861"/>
    <cellStyle name="Название 2" xfId="2862"/>
    <cellStyle name="Название 2 2" xfId="2863"/>
    <cellStyle name="Название 2 2 2" xfId="2864"/>
    <cellStyle name="Название 2 2 3" xfId="2865"/>
    <cellStyle name="Название 2 3" xfId="2866"/>
    <cellStyle name="Название 2 3 2" xfId="2867"/>
    <cellStyle name="Название 2 4" xfId="2868"/>
    <cellStyle name="Название 2 4 2" xfId="2869"/>
    <cellStyle name="Название 2 5" xfId="2870"/>
    <cellStyle name="Название 2 6" xfId="2871"/>
    <cellStyle name="Название 2_08" xfId="2872"/>
    <cellStyle name="Название 3" xfId="2873"/>
    <cellStyle name="Название 3 2" xfId="2874"/>
    <cellStyle name="Название 3 2 2" xfId="2875"/>
    <cellStyle name="Название 3 2 3" xfId="2876"/>
    <cellStyle name="Название 3 3" xfId="2877"/>
    <cellStyle name="Название 3 4" xfId="2878"/>
    <cellStyle name="Название 4" xfId="2879"/>
    <cellStyle name="Название 4 2" xfId="2880"/>
    <cellStyle name="Название 4 2 2" xfId="2881"/>
    <cellStyle name="Название 4 2 3" xfId="2882"/>
    <cellStyle name="Название 4 3" xfId="2883"/>
    <cellStyle name="Название 4 4" xfId="2884"/>
    <cellStyle name="Название 5" xfId="2885"/>
    <cellStyle name="Название 5 2" xfId="2886"/>
    <cellStyle name="Название 5 2 2" xfId="2887"/>
    <cellStyle name="Название 5 2 3" xfId="2888"/>
    <cellStyle name="Название 5 3" xfId="2889"/>
    <cellStyle name="Название 5 4" xfId="2890"/>
    <cellStyle name="Название 6" xfId="2891"/>
    <cellStyle name="Название 6 2" xfId="2892"/>
    <cellStyle name="Название 6 2 2" xfId="2893"/>
    <cellStyle name="Название 6 2 3" xfId="2894"/>
    <cellStyle name="Название 6 3" xfId="2895"/>
    <cellStyle name="Название 6 4" xfId="2896"/>
    <cellStyle name="Название 7" xfId="2897"/>
    <cellStyle name="Название 7 2" xfId="2898"/>
    <cellStyle name="Название 7 2 2" xfId="2899"/>
    <cellStyle name="Название 7 2 3" xfId="2900"/>
    <cellStyle name="Название 7 3" xfId="2901"/>
    <cellStyle name="Название 7 4" xfId="2902"/>
    <cellStyle name="Название 8" xfId="2903"/>
    <cellStyle name="Название 8 2" xfId="2904"/>
    <cellStyle name="Название 8 2 2" xfId="2905"/>
    <cellStyle name="Название 8 2 3" xfId="2906"/>
    <cellStyle name="Название 8 3" xfId="2907"/>
    <cellStyle name="Название 8 4" xfId="2908"/>
    <cellStyle name="Название 9" xfId="2909"/>
    <cellStyle name="Название 9 2" xfId="2910"/>
    <cellStyle name="Название 9 2 2" xfId="2911"/>
    <cellStyle name="Название 9 2 3" xfId="2912"/>
    <cellStyle name="Название 9 3" xfId="2913"/>
    <cellStyle name="Название 9 4" xfId="2914"/>
    <cellStyle name="Нейтральный 10" xfId="2915"/>
    <cellStyle name="Нейтральный 10 2" xfId="2916"/>
    <cellStyle name="Нейтральный 10 3" xfId="2917"/>
    <cellStyle name="Нейтральный 11" xfId="2918"/>
    <cellStyle name="Нейтральный 12" xfId="2919"/>
    <cellStyle name="Нейтральный 2" xfId="2920"/>
    <cellStyle name="Нейтральный 2 2" xfId="2921"/>
    <cellStyle name="Нейтральный 2 2 2" xfId="2922"/>
    <cellStyle name="Нейтральный 2 2 3" xfId="2923"/>
    <cellStyle name="Нейтральный 2 3" xfId="2924"/>
    <cellStyle name="Нейтральный 2 3 2" xfId="2925"/>
    <cellStyle name="Нейтральный 2 4" xfId="2926"/>
    <cellStyle name="Нейтральный 2 4 2" xfId="2927"/>
    <cellStyle name="Нейтральный 2 5" xfId="2928"/>
    <cellStyle name="Нейтральный 2 6" xfId="2929"/>
    <cellStyle name="Нейтральный 2_08" xfId="2930"/>
    <cellStyle name="Нейтральный 3" xfId="2931"/>
    <cellStyle name="Нейтральный 3 2" xfId="2932"/>
    <cellStyle name="Нейтральный 3 2 2" xfId="2933"/>
    <cellStyle name="Нейтральный 3 2 3" xfId="2934"/>
    <cellStyle name="Нейтральный 3 3" xfId="2935"/>
    <cellStyle name="Нейтральный 3 4" xfId="2936"/>
    <cellStyle name="Нейтральный 4" xfId="2937"/>
    <cellStyle name="Нейтральный 4 2" xfId="2938"/>
    <cellStyle name="Нейтральный 4 2 2" xfId="2939"/>
    <cellStyle name="Нейтральный 4 2 3" xfId="2940"/>
    <cellStyle name="Нейтральный 4 3" xfId="2941"/>
    <cellStyle name="Нейтральный 4 4" xfId="2942"/>
    <cellStyle name="Нейтральный 5" xfId="2943"/>
    <cellStyle name="Нейтральный 5 2" xfId="2944"/>
    <cellStyle name="Нейтральный 5 2 2" xfId="2945"/>
    <cellStyle name="Нейтральный 5 2 3" xfId="2946"/>
    <cellStyle name="Нейтральный 5 3" xfId="2947"/>
    <cellStyle name="Нейтральный 5 4" xfId="2948"/>
    <cellStyle name="Нейтральный 6" xfId="2949"/>
    <cellStyle name="Нейтральный 6 2" xfId="2950"/>
    <cellStyle name="Нейтральный 6 2 2" xfId="2951"/>
    <cellStyle name="Нейтральный 6 2 3" xfId="2952"/>
    <cellStyle name="Нейтральный 6 3" xfId="2953"/>
    <cellStyle name="Нейтральный 6 4" xfId="2954"/>
    <cellStyle name="Нейтральный 7" xfId="2955"/>
    <cellStyle name="Нейтральный 7 2" xfId="2956"/>
    <cellStyle name="Нейтральный 7 2 2" xfId="2957"/>
    <cellStyle name="Нейтральный 7 2 3" xfId="2958"/>
    <cellStyle name="Нейтральный 7 3" xfId="2959"/>
    <cellStyle name="Нейтральный 7 4" xfId="2960"/>
    <cellStyle name="Нейтральный 8" xfId="2961"/>
    <cellStyle name="Нейтральный 8 2" xfId="2962"/>
    <cellStyle name="Нейтральный 8 2 2" xfId="2963"/>
    <cellStyle name="Нейтральный 8 2 3" xfId="2964"/>
    <cellStyle name="Нейтральный 8 3" xfId="2965"/>
    <cellStyle name="Нейтральный 8 4" xfId="2966"/>
    <cellStyle name="Нейтральный 9" xfId="2967"/>
    <cellStyle name="Нейтральный 9 2" xfId="2968"/>
    <cellStyle name="Нейтральный 9 2 2" xfId="2969"/>
    <cellStyle name="Нейтральный 9 2 3" xfId="2970"/>
    <cellStyle name="Нейтральный 9 3" xfId="2971"/>
    <cellStyle name="Нейтральный 9 4" xfId="2972"/>
    <cellStyle name="Обычный" xfId="0" builtinId="0"/>
    <cellStyle name="Обычный 10" xfId="2973"/>
    <cellStyle name="Обычный 10 2" xfId="2974"/>
    <cellStyle name="Обычный 10 2 2" xfId="2975"/>
    <cellStyle name="Обычный 10 2 2 2" xfId="2976"/>
    <cellStyle name="Обычный 10 2 3" xfId="2977"/>
    <cellStyle name="Обычный 10 2 3 2" xfId="2978"/>
    <cellStyle name="Обычный 10 2 4" xfId="2979"/>
    <cellStyle name="Обычный 10 2 4 2" xfId="2980"/>
    <cellStyle name="Обычный 10 2 4 2 2" xfId="2981"/>
    <cellStyle name="Обычный 10 2 4 3" xfId="2982"/>
    <cellStyle name="Обычный 10 2 4 4" xfId="2983"/>
    <cellStyle name="Обычный 10 2 5" xfId="2984"/>
    <cellStyle name="Обычный 10 2 6" xfId="2985"/>
    <cellStyle name="Обычный 10 3" xfId="2986"/>
    <cellStyle name="Обычный 10 3 2" xfId="2987"/>
    <cellStyle name="Обычный 10 3 3" xfId="2988"/>
    <cellStyle name="Обычный 10 4" xfId="2989"/>
    <cellStyle name="Обычный 10 5" xfId="2990"/>
    <cellStyle name="Обычный 10 5 2" xfId="2991"/>
    <cellStyle name="Обычный 10 6" xfId="2992"/>
    <cellStyle name="Обычный 10 7" xfId="2993"/>
    <cellStyle name="Обычный 10_сверка" xfId="2994"/>
    <cellStyle name="Обычный 11" xfId="2995"/>
    <cellStyle name="Обычный 11 2" xfId="2996"/>
    <cellStyle name="Обычный 11 3" xfId="2997"/>
    <cellStyle name="Обычный 11 4" xfId="2998"/>
    <cellStyle name="Обычный 11 5" xfId="2999"/>
    <cellStyle name="Обычный 11 6" xfId="3000"/>
    <cellStyle name="Обычный 11_сверка" xfId="3001"/>
    <cellStyle name="Обычный 12" xfId="3002"/>
    <cellStyle name="Обычный 12 2" xfId="3003"/>
    <cellStyle name="Обычный 12 3" xfId="3004"/>
    <cellStyle name="Обычный 13" xfId="3005"/>
    <cellStyle name="Обычный 13 2" xfId="3006"/>
    <cellStyle name="Обычный 13 3" xfId="3007"/>
    <cellStyle name="Обычный 14" xfId="3008"/>
    <cellStyle name="Обычный 14 2" xfId="3009"/>
    <cellStyle name="Обычный 14 3" xfId="3010"/>
    <cellStyle name="Обычный 15" xfId="3011"/>
    <cellStyle name="Обычный 15 2" xfId="3012"/>
    <cellStyle name="Обычный 15 2 2" xfId="3013"/>
    <cellStyle name="Обычный 15 3" xfId="3014"/>
    <cellStyle name="Обычный 15 4" xfId="3015"/>
    <cellStyle name="Обычный 16" xfId="3016"/>
    <cellStyle name="Обычный 16 2" xfId="3017"/>
    <cellStyle name="Обычный 16 2 2" xfId="3018"/>
    <cellStyle name="Обычный 16 2 3" xfId="3019"/>
    <cellStyle name="Обычный 16 3" xfId="3020"/>
    <cellStyle name="Обычный 16 4" xfId="3021"/>
    <cellStyle name="Обычный 17" xfId="3022"/>
    <cellStyle name="Обычный 17 2" xfId="3023"/>
    <cellStyle name="Обычный 17 2 2" xfId="3024"/>
    <cellStyle name="Обычный 17 3" xfId="3025"/>
    <cellStyle name="Обычный 17 3 2" xfId="3026"/>
    <cellStyle name="Обычный 17 4" xfId="3027"/>
    <cellStyle name="Обычный 18" xfId="3028"/>
    <cellStyle name="Обычный 18 2" xfId="3029"/>
    <cellStyle name="Обычный 19" xfId="3030"/>
    <cellStyle name="Обычный 19 2" xfId="3031"/>
    <cellStyle name="Обычный 19 3" xfId="3032"/>
    <cellStyle name="Обычный 19 4" xfId="3033"/>
    <cellStyle name="Обычный 19_НОВЫЙ_Информация по поставщикам о стоимости" xfId="3034"/>
    <cellStyle name="Обычный 2" xfId="3035"/>
    <cellStyle name="Обычный 2 10" xfId="3036"/>
    <cellStyle name="Обычный 2 10 2" xfId="3037"/>
    <cellStyle name="Обычный 2 10 2 2" xfId="3038"/>
    <cellStyle name="Обычный 2 10 3" xfId="3039"/>
    <cellStyle name="Обычный 2 11" xfId="3040"/>
    <cellStyle name="Обычный 2 11 2" xfId="3041"/>
    <cellStyle name="Обычный 2 11 3" xfId="3042"/>
    <cellStyle name="Обычный 2 12" xfId="3043"/>
    <cellStyle name="Обычный 2 12 2" xfId="3044"/>
    <cellStyle name="Обычный 2 12 2 2" xfId="3045"/>
    <cellStyle name="Обычный 2 12 3" xfId="3046"/>
    <cellStyle name="Обычный 2 12 4" xfId="3047"/>
    <cellStyle name="Обычный 2 13" xfId="3048"/>
    <cellStyle name="Обычный 2 13 2" xfId="3049"/>
    <cellStyle name="Обычный 2 13 2 2" xfId="3050"/>
    <cellStyle name="Обычный 2 13 3" xfId="3051"/>
    <cellStyle name="Обычный 2 13 4" xfId="3052"/>
    <cellStyle name="Обычный 2 14" xfId="3053"/>
    <cellStyle name="Обычный 2 15" xfId="3054"/>
    <cellStyle name="Обычный 2 16" xfId="3055"/>
    <cellStyle name="Обычный 2 19" xfId="3056"/>
    <cellStyle name="Обычный 2 2" xfId="3057"/>
    <cellStyle name="Обычный 2 2 2" xfId="3058"/>
    <cellStyle name="Обычный 2 2 2 2" xfId="3059"/>
    <cellStyle name="Обычный 2 2 2 2 2" xfId="3060"/>
    <cellStyle name="Обычный 2 2 2 3" xfId="3061"/>
    <cellStyle name="Обычный 2 2 2 4" xfId="3062"/>
    <cellStyle name="Обычный 2 2 3" xfId="3063"/>
    <cellStyle name="Обычный 2 2 3 2" xfId="3064"/>
    <cellStyle name="Обычный 2 2 3 3" xfId="3065"/>
    <cellStyle name="Обычный 2 2 4" xfId="3066"/>
    <cellStyle name="Обычный 2 2 4 2" xfId="3067"/>
    <cellStyle name="Обычный 2 2 4 3" xfId="3068"/>
    <cellStyle name="Обычный 2 2 5" xfId="3069"/>
    <cellStyle name="Обычный 2 2 6" xfId="3070"/>
    <cellStyle name="Обычный 2 2 7" xfId="3071"/>
    <cellStyle name="Обычный 2 2_46EE.2011(v1.0)" xfId="3072"/>
    <cellStyle name="Обычный 2 3" xfId="3073"/>
    <cellStyle name="Обычный 2 3 2" xfId="3074"/>
    <cellStyle name="Обычный 2 3 2 2" xfId="3075"/>
    <cellStyle name="Обычный 2 3 2 3" xfId="3076"/>
    <cellStyle name="Обычный 2 3 2 4" xfId="3077"/>
    <cellStyle name="Обычный 2 3 3" xfId="3078"/>
    <cellStyle name="Обычный 2 3 3 2" xfId="3079"/>
    <cellStyle name="Обычный 2 3 3 3" xfId="3080"/>
    <cellStyle name="Обычный 2 3 4" xfId="3081"/>
    <cellStyle name="Обычный 2 3 4 2" xfId="3082"/>
    <cellStyle name="Обычный 2 3 5" xfId="3083"/>
    <cellStyle name="Обычный 2 3 6" xfId="3084"/>
    <cellStyle name="Обычный 2 3_46EE.2011(v1.0)" xfId="3085"/>
    <cellStyle name="Обычный 2 4" xfId="3086"/>
    <cellStyle name="Обычный 2 4 2" xfId="3087"/>
    <cellStyle name="Обычный 2 4 2 2" xfId="3088"/>
    <cellStyle name="Обычный 2 4 2 2 2" xfId="3089"/>
    <cellStyle name="Обычный 2 4 2 3" xfId="3090"/>
    <cellStyle name="Обычный 2 4 2 4" xfId="3091"/>
    <cellStyle name="Обычный 2 4 2 4 2" xfId="3092"/>
    <cellStyle name="Обычный 2 4 2 5" xfId="3093"/>
    <cellStyle name="Обычный 2 4 2 6" xfId="3094"/>
    <cellStyle name="Обычный 2 4 2_сверка" xfId="3095"/>
    <cellStyle name="Обычный 2 4 3" xfId="3096"/>
    <cellStyle name="Обычный 2 4 3 2" xfId="3097"/>
    <cellStyle name="Обычный 2 4 4" xfId="3098"/>
    <cellStyle name="Обычный 2 4 5" xfId="3099"/>
    <cellStyle name="Обычный 2 4 5 2" xfId="3100"/>
    <cellStyle name="Обычный 2 4 6" xfId="3101"/>
    <cellStyle name="Обычный 2 4 7" xfId="3102"/>
    <cellStyle name="Обычный 2 4_46EE.2011(v1.0)" xfId="3103"/>
    <cellStyle name="Обычный 2 5" xfId="3104"/>
    <cellStyle name="Обычный 2 5 2" xfId="3105"/>
    <cellStyle name="Обычный 2 5 2 2" xfId="3106"/>
    <cellStyle name="Обычный 2 5 2 3" xfId="3107"/>
    <cellStyle name="Обычный 2 5 3" xfId="3108"/>
    <cellStyle name="Обычный 2 5 4" xfId="3109"/>
    <cellStyle name="Обычный 2 5_46EE.2011(v1.0)" xfId="3110"/>
    <cellStyle name="Обычный 2 6" xfId="3111"/>
    <cellStyle name="Обычный 2 6 2" xfId="3112"/>
    <cellStyle name="Обычный 2 6 2 2" xfId="3113"/>
    <cellStyle name="Обычный 2 6 2 3" xfId="3114"/>
    <cellStyle name="Обычный 2 6 3" xfId="3115"/>
    <cellStyle name="Обычный 2 6 4" xfId="3116"/>
    <cellStyle name="Обычный 2 6 5" xfId="3117"/>
    <cellStyle name="Обычный 2 6_46EE.2011(v1.0)" xfId="3118"/>
    <cellStyle name="Обычный 2 7" xfId="3119"/>
    <cellStyle name="Обычный 2 7 2" xfId="3120"/>
    <cellStyle name="Обычный 2 7 3" xfId="3121"/>
    <cellStyle name="Обычный 2 7 4" xfId="3122"/>
    <cellStyle name="Обычный 2 7_сверка" xfId="3123"/>
    <cellStyle name="Обычный 2 8" xfId="3124"/>
    <cellStyle name="Обычный 2 8 2" xfId="3125"/>
    <cellStyle name="Обычный 2 8 3" xfId="3126"/>
    <cellStyle name="Обычный 2 9" xfId="3127"/>
    <cellStyle name="Обычный 2 9 2" xfId="3128"/>
    <cellStyle name="Обычный 2 9 3" xfId="3129"/>
    <cellStyle name="Обычный 2_08" xfId="3130"/>
    <cellStyle name="Обычный 20" xfId="3131"/>
    <cellStyle name="Обычный 20 2" xfId="3132"/>
    <cellStyle name="Обычный 20 3" xfId="3133"/>
    <cellStyle name="Обычный 21" xfId="3134"/>
    <cellStyle name="Обычный 22" xfId="3135"/>
    <cellStyle name="Обычный 23" xfId="3136"/>
    <cellStyle name="Обычный 24" xfId="3137"/>
    <cellStyle name="Обычный 25" xfId="3138"/>
    <cellStyle name="Обычный 26" xfId="3139"/>
    <cellStyle name="Обычный 27" xfId="3140"/>
    <cellStyle name="Обычный 28" xfId="3141"/>
    <cellStyle name="Обычный 29" xfId="3142"/>
    <cellStyle name="Обычный 3" xfId="3143"/>
    <cellStyle name="Обычный 3 10" xfId="3144"/>
    <cellStyle name="Обычный 3 2" xfId="3145"/>
    <cellStyle name="Обычный 3 2 2" xfId="3146"/>
    <cellStyle name="Обычный 3 2 2 2" xfId="3147"/>
    <cellStyle name="Обычный 3 2 2 2 2" xfId="3148"/>
    <cellStyle name="Обычный 3 2 2 2 2 2" xfId="3149"/>
    <cellStyle name="Обычный 3 2 2 2 3" xfId="3150"/>
    <cellStyle name="Обычный 3 2 2 2 4" xfId="3151"/>
    <cellStyle name="Обычный 3 2 2 2 5" xfId="3152"/>
    <cellStyle name="Обычный 3 2 2 3" xfId="3153"/>
    <cellStyle name="Обычный 3 2 2 3 2" xfId="3154"/>
    <cellStyle name="Обычный 3 2 2 4" xfId="3155"/>
    <cellStyle name="Обычный 3 2 2 5" xfId="3156"/>
    <cellStyle name="Обычный 3 2 2 6" xfId="3157"/>
    <cellStyle name="Обычный 3 2 3" xfId="3158"/>
    <cellStyle name="Обычный 3 2 3 2" xfId="3159"/>
    <cellStyle name="Обычный 3 2 3 2 2" xfId="3160"/>
    <cellStyle name="Обычный 3 2 3 2 2 2" xfId="3161"/>
    <cellStyle name="Обычный 3 2 3 2 3" xfId="3162"/>
    <cellStyle name="Обычный 3 2 3 2 4" xfId="3163"/>
    <cellStyle name="Обычный 3 2 3 2 4 2" xfId="3164"/>
    <cellStyle name="Обычный 3 2 3 2 5" xfId="3165"/>
    <cellStyle name="Обычный 3 2 3 2_сверка" xfId="3166"/>
    <cellStyle name="Обычный 3 2 3 3" xfId="3167"/>
    <cellStyle name="Обычный 3 2 3 3 2" xfId="3168"/>
    <cellStyle name="Обычный 3 2 3 4" xfId="3169"/>
    <cellStyle name="Обычный 3 2 3 5" xfId="3170"/>
    <cellStyle name="Обычный 3 2 3 5 2" xfId="3171"/>
    <cellStyle name="Обычный 3 2 3 6" xfId="3172"/>
    <cellStyle name="Обычный 3 2 3 7" xfId="3173"/>
    <cellStyle name="Обычный 3 2 3_сверка" xfId="3174"/>
    <cellStyle name="Обычный 3 2 4" xfId="3175"/>
    <cellStyle name="Обычный 3 2 4 2" xfId="3176"/>
    <cellStyle name="Обычный 3 2 4 3" xfId="3177"/>
    <cellStyle name="Обычный 3 2 5" xfId="3178"/>
    <cellStyle name="Обычный 3 2 5 2" xfId="3179"/>
    <cellStyle name="Обычный 3 2 6" xfId="3180"/>
    <cellStyle name="Обычный 3 3" xfId="3181"/>
    <cellStyle name="Обычный 3 3 2" xfId="3182"/>
    <cellStyle name="Обычный 3 3 2 2" xfId="3183"/>
    <cellStyle name="Обычный 3 3 2 2 2" xfId="3184"/>
    <cellStyle name="Обычный 3 3 2 3" xfId="3185"/>
    <cellStyle name="Обычный 3 3 2 4" xfId="3186"/>
    <cellStyle name="Обычный 3 3 2 5" xfId="3187"/>
    <cellStyle name="Обычный 3 3 3" xfId="3188"/>
    <cellStyle name="Обычный 3 3 3 2" xfId="3189"/>
    <cellStyle name="Обычный 3 3 3 3" xfId="3190"/>
    <cellStyle name="Обычный 3 3 4" xfId="3191"/>
    <cellStyle name="Обычный 3 3 5" xfId="3192"/>
    <cellStyle name="Обычный 3 3 6" xfId="3193"/>
    <cellStyle name="Обычный 3 4" xfId="3194"/>
    <cellStyle name="Обычный 3 4 2" xfId="3195"/>
    <cellStyle name="Обычный 3 4 2 2" xfId="3196"/>
    <cellStyle name="Обычный 3 4 3" xfId="3197"/>
    <cellStyle name="Обычный 3 4 4" xfId="3198"/>
    <cellStyle name="Обычный 3 4 5" xfId="3199"/>
    <cellStyle name="Обычный 3 4_сверка" xfId="3200"/>
    <cellStyle name="Обычный 3 5" xfId="3201"/>
    <cellStyle name="Обычный 3 5 2" xfId="3202"/>
    <cellStyle name="Обычный 3 5 3" xfId="3203"/>
    <cellStyle name="Обычный 3 5 4" xfId="3204"/>
    <cellStyle name="Обычный 3 5_сверка" xfId="3205"/>
    <cellStyle name="Обычный 3 6" xfId="3206"/>
    <cellStyle name="Обычный 3 6 2" xfId="3207"/>
    <cellStyle name="Обычный 3 7" xfId="3208"/>
    <cellStyle name="Обычный 3 8" xfId="3209"/>
    <cellStyle name="Обычный 3 9" xfId="3210"/>
    <cellStyle name="Обычный 3_08" xfId="3211"/>
    <cellStyle name="Обычный 30" xfId="3212"/>
    <cellStyle name="Обычный 31" xfId="3213"/>
    <cellStyle name="Обычный 32" xfId="3214"/>
    <cellStyle name="Обычный 33" xfId="3215"/>
    <cellStyle name="Обычный 34" xfId="3216"/>
    <cellStyle name="Обычный 35" xfId="3217"/>
    <cellStyle name="Обычный 36" xfId="3218"/>
    <cellStyle name="Обычный 37" xfId="3219"/>
    <cellStyle name="Обычный 38" xfId="3220"/>
    <cellStyle name="Обычный 39" xfId="3221"/>
    <cellStyle name="Обычный 4" xfId="3222"/>
    <cellStyle name="Обычный 4 10" xfId="3223"/>
    <cellStyle name="Обычный 4 11" xfId="3224"/>
    <cellStyle name="Обычный 4 12" xfId="3225"/>
    <cellStyle name="Обычный 4 2" xfId="3226"/>
    <cellStyle name="Обычный 4 2 2" xfId="3227"/>
    <cellStyle name="Обычный 4 2 2 2" xfId="3228"/>
    <cellStyle name="Обычный 4 2 2 2 2" xfId="3229"/>
    <cellStyle name="Обычный 4 2 2 3" xfId="3230"/>
    <cellStyle name="Обычный 4 2 2 4" xfId="3231"/>
    <cellStyle name="Обычный 4 2 2 5" xfId="3232"/>
    <cellStyle name="Обычный 4 2 3" xfId="3233"/>
    <cellStyle name="Обычный 4 2 3 2" xfId="3234"/>
    <cellStyle name="Обычный 4 2 3 2 2" xfId="3235"/>
    <cellStyle name="Обычный 4 2 3 3" xfId="3236"/>
    <cellStyle name="Обычный 4 2 3 4" xfId="3237"/>
    <cellStyle name="Обычный 4 2 3 5" xfId="3238"/>
    <cellStyle name="Обычный 4 2 3_сверка" xfId="3239"/>
    <cellStyle name="Обычный 4 2 4" xfId="3240"/>
    <cellStyle name="Обычный 4 2 4 2" xfId="3241"/>
    <cellStyle name="Обычный 4 2 5" xfId="3242"/>
    <cellStyle name="Обычный 4 2 5 2" xfId="3243"/>
    <cellStyle name="Обычный 4 2 6" xfId="3244"/>
    <cellStyle name="Обычный 4 2 7" xfId="3245"/>
    <cellStyle name="Обычный 4 2_08" xfId="3246"/>
    <cellStyle name="Обычный 4 3" xfId="3247"/>
    <cellStyle name="Обычный 4 3 2" xfId="3248"/>
    <cellStyle name="Обычный 4 3 2 2" xfId="3249"/>
    <cellStyle name="Обычный 4 3 2 2 2" xfId="3250"/>
    <cellStyle name="Обычный 4 3 2 3" xfId="3251"/>
    <cellStyle name="Обычный 4 3 2 4" xfId="3252"/>
    <cellStyle name="Обычный 4 3 2 5" xfId="3253"/>
    <cellStyle name="Обычный 4 3 3" xfId="3254"/>
    <cellStyle name="Обычный 4 3 4" xfId="3255"/>
    <cellStyle name="Обычный 4 3 5" xfId="3256"/>
    <cellStyle name="Обычный 4 4" xfId="3257"/>
    <cellStyle name="Обычный 4 4 2" xfId="3258"/>
    <cellStyle name="Обычный 4 4 3" xfId="3259"/>
    <cellStyle name="Обычный 4 4 4" xfId="3260"/>
    <cellStyle name="Обычный 4 4_сверка" xfId="3261"/>
    <cellStyle name="Обычный 4 5" xfId="3262"/>
    <cellStyle name="Обычный 4 5 2" xfId="3263"/>
    <cellStyle name="Обычный 4 5 2 2" xfId="3264"/>
    <cellStyle name="Обычный 4 5 3" xfId="3265"/>
    <cellStyle name="Обычный 4 5 4" xfId="3266"/>
    <cellStyle name="Обычный 4 6" xfId="3267"/>
    <cellStyle name="Обычный 4 6 2" xfId="3268"/>
    <cellStyle name="Обычный 4 7" xfId="3269"/>
    <cellStyle name="Обычный 4 8" xfId="3270"/>
    <cellStyle name="Обычный 4 9" xfId="3271"/>
    <cellStyle name="Обычный 4_08" xfId="3272"/>
    <cellStyle name="Обычный 40" xfId="3273"/>
    <cellStyle name="Обычный 41" xfId="3274"/>
    <cellStyle name="Обычный 42" xfId="3275"/>
    <cellStyle name="Обычный 43" xfId="3276"/>
    <cellStyle name="Обычный 44" xfId="3277"/>
    <cellStyle name="Обычный 45" xfId="3278"/>
    <cellStyle name="Обычный 46" xfId="3279"/>
    <cellStyle name="Обычный 47" xfId="3280"/>
    <cellStyle name="Обычный 48" xfId="3281"/>
    <cellStyle name="Обычный 49" xfId="3282"/>
    <cellStyle name="Обычный 5" xfId="3283"/>
    <cellStyle name="Обычный 5 2" xfId="3284"/>
    <cellStyle name="Обычный 5 2 2" xfId="3285"/>
    <cellStyle name="Обычный 5 2 2 2" xfId="3286"/>
    <cellStyle name="Обычный 5 2 2 3" xfId="3287"/>
    <cellStyle name="Обычный 5 2 2 4" xfId="3288"/>
    <cellStyle name="Обычный 5 2 3" xfId="3289"/>
    <cellStyle name="Обычный 5 2 3 2" xfId="3290"/>
    <cellStyle name="Обычный 5 2 3 3" xfId="3291"/>
    <cellStyle name="Обычный 5 2 4" xfId="3292"/>
    <cellStyle name="Обычный 5 2 5" xfId="3293"/>
    <cellStyle name="Обычный 5 2 6" xfId="3294"/>
    <cellStyle name="Обычный 5 3" xfId="3295"/>
    <cellStyle name="Обычный 5 3 2" xfId="3296"/>
    <cellStyle name="Обычный 5 3 2 2" xfId="3297"/>
    <cellStyle name="Обычный 5 3 3" xfId="3298"/>
    <cellStyle name="Обычный 5 3 4" xfId="3299"/>
    <cellStyle name="Обычный 5 3 5" xfId="3300"/>
    <cellStyle name="Обычный 5 4" xfId="3301"/>
    <cellStyle name="Обычный 5 4 2" xfId="3302"/>
    <cellStyle name="Обычный 5 4 3" xfId="3303"/>
    <cellStyle name="Обычный 5 4 4" xfId="3304"/>
    <cellStyle name="Обычный 5 5" xfId="3305"/>
    <cellStyle name="Обычный 5 5 2" xfId="3306"/>
    <cellStyle name="Обычный 5 5 3" xfId="3307"/>
    <cellStyle name="Обычный 5 5_сверка" xfId="3308"/>
    <cellStyle name="Обычный 5 6" xfId="3309"/>
    <cellStyle name="Обычный 5 6 2" xfId="3310"/>
    <cellStyle name="Обычный 5 6_сверка" xfId="3311"/>
    <cellStyle name="Обычный 5 7" xfId="3312"/>
    <cellStyle name="Обычный 5 8" xfId="3313"/>
    <cellStyle name="Обычный 5 9" xfId="3314"/>
    <cellStyle name="Обычный 5_08" xfId="3315"/>
    <cellStyle name="Обычный 50" xfId="3316"/>
    <cellStyle name="Обычный 51" xfId="3317"/>
    <cellStyle name="Обычный 52" xfId="3318"/>
    <cellStyle name="Обычный 53" xfId="3319"/>
    <cellStyle name="Обычный 54" xfId="3320"/>
    <cellStyle name="Обычный 55" xfId="3321"/>
    <cellStyle name="Обычный 56" xfId="3322"/>
    <cellStyle name="Обычный 57" xfId="3323"/>
    <cellStyle name="Обычный 58" xfId="3324"/>
    <cellStyle name="Обычный 59" xfId="3325"/>
    <cellStyle name="Обычный 6" xfId="3326"/>
    <cellStyle name="Обычный 6 2" xfId="3327"/>
    <cellStyle name="Обычный 6 2 2" xfId="3328"/>
    <cellStyle name="Обычный 6 2 2 2" xfId="3329"/>
    <cellStyle name="Обычный 6 2 2 3" xfId="3330"/>
    <cellStyle name="Обычный 6 2 2 4" xfId="3331"/>
    <cellStyle name="Обычный 6 2 2 4 2" xfId="3332"/>
    <cellStyle name="Обычный 6 2 2 5" xfId="3333"/>
    <cellStyle name="Обычный 6 2 2_сверка" xfId="3334"/>
    <cellStyle name="Обычный 6 2 3" xfId="3335"/>
    <cellStyle name="Обычный 6 2 4" xfId="3336"/>
    <cellStyle name="Обычный 6 2 5" xfId="3337"/>
    <cellStyle name="Обычный 6 2 5 2" xfId="3338"/>
    <cellStyle name="Обычный 6 2 6" xfId="3339"/>
    <cellStyle name="Обычный 6 2 7" xfId="3340"/>
    <cellStyle name="Обычный 6 2_сверка" xfId="3341"/>
    <cellStyle name="Обычный 6 3" xfId="3342"/>
    <cellStyle name="Обычный 6 3 2" xfId="3343"/>
    <cellStyle name="Обычный 6 3 3" xfId="3344"/>
    <cellStyle name="Обычный 6 3 4" xfId="3345"/>
    <cellStyle name="Обычный 6 4" xfId="3346"/>
    <cellStyle name="Обычный 6 4 2" xfId="3347"/>
    <cellStyle name="Обычный 6 5" xfId="3348"/>
    <cellStyle name="Обычный 6 5 2" xfId="3349"/>
    <cellStyle name="Обычный 6 6" xfId="3350"/>
    <cellStyle name="Обычный 60" xfId="3351"/>
    <cellStyle name="Обычный 61" xfId="3352"/>
    <cellStyle name="Обычный 62" xfId="3353"/>
    <cellStyle name="Обычный 63" xfId="3354"/>
    <cellStyle name="Обычный 64" xfId="3355"/>
    <cellStyle name="Обычный 65" xfId="3356"/>
    <cellStyle name="Обычный 66" xfId="3357"/>
    <cellStyle name="Обычный 67" xfId="3358"/>
    <cellStyle name="Обычный 68" xfId="3359"/>
    <cellStyle name="Обычный 68 2" xfId="3360"/>
    <cellStyle name="Обычный 69" xfId="3361"/>
    <cellStyle name="Обычный 7" xfId="3362"/>
    <cellStyle name="Обычный 7 2" xfId="3363"/>
    <cellStyle name="Обычный 7 2 2" xfId="3364"/>
    <cellStyle name="Обычный 7 2 2 2" xfId="3365"/>
    <cellStyle name="Обычный 7 2 3" xfId="3366"/>
    <cellStyle name="Обычный 7 2 4" xfId="3367"/>
    <cellStyle name="Обычный 7 2 5" xfId="3368"/>
    <cellStyle name="Обычный 7 3" xfId="3369"/>
    <cellStyle name="Обычный 7 3 2" xfId="3370"/>
    <cellStyle name="Обычный 7 3 3" xfId="3371"/>
    <cellStyle name="Обычный 7 4" xfId="3372"/>
    <cellStyle name="Обычный 7 5" xfId="3373"/>
    <cellStyle name="Обычный 7 6" xfId="3374"/>
    <cellStyle name="Обычный 70" xfId="3375"/>
    <cellStyle name="Обычный 71" xfId="3376"/>
    <cellStyle name="Обычный 72" xfId="3377"/>
    <cellStyle name="Обычный 73" xfId="3378"/>
    <cellStyle name="Обычный 74" xfId="3379"/>
    <cellStyle name="Обычный 75" xfId="3380"/>
    <cellStyle name="Обычный 76" xfId="3381"/>
    <cellStyle name="Обычный 77" xfId="3382"/>
    <cellStyle name="Обычный 77 2" xfId="3383"/>
    <cellStyle name="Обычный 78" xfId="3384"/>
    <cellStyle name="Обычный 79" xfId="3385"/>
    <cellStyle name="Обычный 8" xfId="3386"/>
    <cellStyle name="Обычный 8 2" xfId="3387"/>
    <cellStyle name="Обычный 8 2 2" xfId="3388"/>
    <cellStyle name="Обычный 8 2 2 2" xfId="3389"/>
    <cellStyle name="Обычный 8 2 3" xfId="3390"/>
    <cellStyle name="Обычный 8 2 4" xfId="3391"/>
    <cellStyle name="Обычный 8 3" xfId="3392"/>
    <cellStyle name="Обычный 8 3 2" xfId="3393"/>
    <cellStyle name="Обычный 8 4" xfId="3394"/>
    <cellStyle name="Обычный 80" xfId="3395"/>
    <cellStyle name="Обычный 81" xfId="3396"/>
    <cellStyle name="Обычный 82" xfId="3397"/>
    <cellStyle name="Обычный 83" xfId="3398"/>
    <cellStyle name="Обычный 84" xfId="3399"/>
    <cellStyle name="Обычный 85" xfId="3400"/>
    <cellStyle name="Обычный 86" xfId="3401"/>
    <cellStyle name="Обычный 87" xfId="3402"/>
    <cellStyle name="Обычный 88" xfId="3403"/>
    <cellStyle name="Обычный 89" xfId="3404"/>
    <cellStyle name="Обычный 9" xfId="3405"/>
    <cellStyle name="Обычный 9 2" xfId="3406"/>
    <cellStyle name="Обычный 9 2 2" xfId="3407"/>
    <cellStyle name="Обычный 9 2 2 2" xfId="3408"/>
    <cellStyle name="Обычный 9 2 3" xfId="3409"/>
    <cellStyle name="Обычный 9 2 4" xfId="3410"/>
    <cellStyle name="Обычный 9 3" xfId="3411"/>
    <cellStyle name="Обычный 9 4" xfId="3412"/>
    <cellStyle name="Обычный 9 5" xfId="3413"/>
    <cellStyle name="Обычный 9 5 2" xfId="3414"/>
    <cellStyle name="Обычный 9 6" xfId="3415"/>
    <cellStyle name="Обычный 9 7" xfId="3416"/>
    <cellStyle name="Обычный 9_сверка" xfId="3417"/>
    <cellStyle name="Обычный 90" xfId="3418"/>
    <cellStyle name="Плохой 10" xfId="3419"/>
    <cellStyle name="Плохой 10 2" xfId="3420"/>
    <cellStyle name="Плохой 10 3" xfId="3421"/>
    <cellStyle name="Плохой 11" xfId="3422"/>
    <cellStyle name="Плохой 12" xfId="3423"/>
    <cellStyle name="Плохой 2" xfId="3424"/>
    <cellStyle name="Плохой 2 2" xfId="3425"/>
    <cellStyle name="Плохой 2 2 2" xfId="3426"/>
    <cellStyle name="Плохой 2 2 3" xfId="3427"/>
    <cellStyle name="Плохой 2 3" xfId="3428"/>
    <cellStyle name="Плохой 2 3 2" xfId="3429"/>
    <cellStyle name="Плохой 2 4" xfId="3430"/>
    <cellStyle name="Плохой 2 4 2" xfId="3431"/>
    <cellStyle name="Плохой 2 5" xfId="3432"/>
    <cellStyle name="Плохой 2 6" xfId="3433"/>
    <cellStyle name="Плохой 2_08" xfId="3434"/>
    <cellStyle name="Плохой 3" xfId="3435"/>
    <cellStyle name="Плохой 3 2" xfId="3436"/>
    <cellStyle name="Плохой 3 2 2" xfId="3437"/>
    <cellStyle name="Плохой 3 2 3" xfId="3438"/>
    <cellStyle name="Плохой 3 3" xfId="3439"/>
    <cellStyle name="Плохой 3 4" xfId="3440"/>
    <cellStyle name="Плохой 4" xfId="3441"/>
    <cellStyle name="Плохой 4 2" xfId="3442"/>
    <cellStyle name="Плохой 4 2 2" xfId="3443"/>
    <cellStyle name="Плохой 4 2 3" xfId="3444"/>
    <cellStyle name="Плохой 4 3" xfId="3445"/>
    <cellStyle name="Плохой 4 4" xfId="3446"/>
    <cellStyle name="Плохой 5" xfId="3447"/>
    <cellStyle name="Плохой 5 2" xfId="3448"/>
    <cellStyle name="Плохой 5 2 2" xfId="3449"/>
    <cellStyle name="Плохой 5 2 3" xfId="3450"/>
    <cellStyle name="Плохой 5 3" xfId="3451"/>
    <cellStyle name="Плохой 5 4" xfId="3452"/>
    <cellStyle name="Плохой 6" xfId="3453"/>
    <cellStyle name="Плохой 6 2" xfId="3454"/>
    <cellStyle name="Плохой 6 2 2" xfId="3455"/>
    <cellStyle name="Плохой 6 2 3" xfId="3456"/>
    <cellStyle name="Плохой 6 3" xfId="3457"/>
    <cellStyle name="Плохой 6 4" xfId="3458"/>
    <cellStyle name="Плохой 7" xfId="3459"/>
    <cellStyle name="Плохой 7 2" xfId="3460"/>
    <cellStyle name="Плохой 7 2 2" xfId="3461"/>
    <cellStyle name="Плохой 7 2 3" xfId="3462"/>
    <cellStyle name="Плохой 7 3" xfId="3463"/>
    <cellStyle name="Плохой 7 4" xfId="3464"/>
    <cellStyle name="Плохой 8" xfId="3465"/>
    <cellStyle name="Плохой 8 2" xfId="3466"/>
    <cellStyle name="Плохой 8 2 2" xfId="3467"/>
    <cellStyle name="Плохой 8 2 3" xfId="3468"/>
    <cellStyle name="Плохой 8 3" xfId="3469"/>
    <cellStyle name="Плохой 8 4" xfId="3470"/>
    <cellStyle name="Плохой 9" xfId="3471"/>
    <cellStyle name="Плохой 9 2" xfId="3472"/>
    <cellStyle name="Плохой 9 2 2" xfId="3473"/>
    <cellStyle name="Плохой 9 2 3" xfId="3474"/>
    <cellStyle name="Плохой 9 3" xfId="3475"/>
    <cellStyle name="Плохой 9 4" xfId="3476"/>
    <cellStyle name="По центру с переносом" xfId="3477"/>
    <cellStyle name="По центру с переносом 2" xfId="3478"/>
    <cellStyle name="По центру с переносом 3" xfId="3479"/>
    <cellStyle name="По ширине с переносом" xfId="3480"/>
    <cellStyle name="По ширине с переносом 2" xfId="3481"/>
    <cellStyle name="По ширине с переносом 3" xfId="3482"/>
    <cellStyle name="Поле ввода" xfId="3483"/>
    <cellStyle name="Поле ввода 2" xfId="3484"/>
    <cellStyle name="Поле ввода 3" xfId="3485"/>
    <cellStyle name="Пояснение 10" xfId="3486"/>
    <cellStyle name="Пояснение 10 2" xfId="3487"/>
    <cellStyle name="Пояснение 10 3" xfId="3488"/>
    <cellStyle name="Пояснение 11" xfId="3489"/>
    <cellStyle name="Пояснение 2" xfId="3490"/>
    <cellStyle name="Пояснение 2 2" xfId="3491"/>
    <cellStyle name="Пояснение 2 2 2" xfId="3492"/>
    <cellStyle name="Пояснение 2 2 3" xfId="3493"/>
    <cellStyle name="Пояснение 2 3" xfId="3494"/>
    <cellStyle name="Пояснение 2 3 2" xfId="3495"/>
    <cellStyle name="Пояснение 2 4" xfId="3496"/>
    <cellStyle name="Пояснение 2 4 2" xfId="3497"/>
    <cellStyle name="Пояснение 2 5" xfId="3498"/>
    <cellStyle name="Пояснение 2 6" xfId="3499"/>
    <cellStyle name="Пояснение 2_08" xfId="3500"/>
    <cellStyle name="Пояснение 3" xfId="3501"/>
    <cellStyle name="Пояснение 3 2" xfId="3502"/>
    <cellStyle name="Пояснение 3 2 2" xfId="3503"/>
    <cellStyle name="Пояснение 3 2 3" xfId="3504"/>
    <cellStyle name="Пояснение 3 3" xfId="3505"/>
    <cellStyle name="Пояснение 3 4" xfId="3506"/>
    <cellStyle name="Пояснение 4" xfId="3507"/>
    <cellStyle name="Пояснение 4 2" xfId="3508"/>
    <cellStyle name="Пояснение 4 2 2" xfId="3509"/>
    <cellStyle name="Пояснение 4 2 3" xfId="3510"/>
    <cellStyle name="Пояснение 4 3" xfId="3511"/>
    <cellStyle name="Пояснение 4 4" xfId="3512"/>
    <cellStyle name="Пояснение 5" xfId="3513"/>
    <cellStyle name="Пояснение 5 2" xfId="3514"/>
    <cellStyle name="Пояснение 5 2 2" xfId="3515"/>
    <cellStyle name="Пояснение 5 2 3" xfId="3516"/>
    <cellStyle name="Пояснение 5 3" xfId="3517"/>
    <cellStyle name="Пояснение 5 4" xfId="3518"/>
    <cellStyle name="Пояснение 6" xfId="3519"/>
    <cellStyle name="Пояснение 6 2" xfId="3520"/>
    <cellStyle name="Пояснение 6 2 2" xfId="3521"/>
    <cellStyle name="Пояснение 6 2 3" xfId="3522"/>
    <cellStyle name="Пояснение 6 3" xfId="3523"/>
    <cellStyle name="Пояснение 6 4" xfId="3524"/>
    <cellStyle name="Пояснение 7" xfId="3525"/>
    <cellStyle name="Пояснение 7 2" xfId="3526"/>
    <cellStyle name="Пояснение 7 2 2" xfId="3527"/>
    <cellStyle name="Пояснение 7 2 3" xfId="3528"/>
    <cellStyle name="Пояснение 7 3" xfId="3529"/>
    <cellStyle name="Пояснение 7 4" xfId="3530"/>
    <cellStyle name="Пояснение 8" xfId="3531"/>
    <cellStyle name="Пояснение 8 2" xfId="3532"/>
    <cellStyle name="Пояснение 8 2 2" xfId="3533"/>
    <cellStyle name="Пояснение 8 2 3" xfId="3534"/>
    <cellStyle name="Пояснение 8 3" xfId="3535"/>
    <cellStyle name="Пояснение 8 4" xfId="3536"/>
    <cellStyle name="Пояснение 9" xfId="3537"/>
    <cellStyle name="Пояснение 9 2" xfId="3538"/>
    <cellStyle name="Пояснение 9 2 2" xfId="3539"/>
    <cellStyle name="Пояснение 9 2 3" xfId="3540"/>
    <cellStyle name="Пояснение 9 3" xfId="3541"/>
    <cellStyle name="Пояснение 9 4" xfId="3542"/>
    <cellStyle name="Примечание 10" xfId="3543"/>
    <cellStyle name="Примечание 10 2" xfId="3544"/>
    <cellStyle name="Примечание 10 2 2" xfId="3545"/>
    <cellStyle name="Примечание 10 2 3" xfId="3546"/>
    <cellStyle name="Примечание 10 3" xfId="3547"/>
    <cellStyle name="Примечание 10 4" xfId="3548"/>
    <cellStyle name="Примечание 10_46EE.2011(v1.0)" xfId="3549"/>
    <cellStyle name="Примечание 11" xfId="3550"/>
    <cellStyle name="Примечание 11 2" xfId="3551"/>
    <cellStyle name="Примечание 11 2 2" xfId="3552"/>
    <cellStyle name="Примечание 11 2 3" xfId="3553"/>
    <cellStyle name="Примечание 11 3" xfId="3554"/>
    <cellStyle name="Примечание 11 4" xfId="3555"/>
    <cellStyle name="Примечание 11_46EE.2011(v1.0)" xfId="3556"/>
    <cellStyle name="Примечание 12" xfId="3557"/>
    <cellStyle name="Примечание 12 2" xfId="3558"/>
    <cellStyle name="Примечание 12 2 2" xfId="3559"/>
    <cellStyle name="Примечание 12 2 3" xfId="3560"/>
    <cellStyle name="Примечание 12 3" xfId="3561"/>
    <cellStyle name="Примечание 12 4" xfId="3562"/>
    <cellStyle name="Примечание 12_46EE.2011(v1.0)" xfId="3563"/>
    <cellStyle name="Примечание 13" xfId="3564"/>
    <cellStyle name="Примечание 13 2" xfId="3565"/>
    <cellStyle name="Примечание 13 3" xfId="3566"/>
    <cellStyle name="Примечание 14" xfId="3567"/>
    <cellStyle name="Примечание 14 2" xfId="3568"/>
    <cellStyle name="Примечание 14 3" xfId="3569"/>
    <cellStyle name="Примечание 15" xfId="3570"/>
    <cellStyle name="Примечание 16" xfId="3571"/>
    <cellStyle name="Примечание 17" xfId="3572"/>
    <cellStyle name="Примечание 18" xfId="3573"/>
    <cellStyle name="Примечание 19" xfId="3574"/>
    <cellStyle name="Примечание 2" xfId="3575"/>
    <cellStyle name="Примечание 2 10" xfId="3576"/>
    <cellStyle name="Примечание 2 10 2" xfId="3577"/>
    <cellStyle name="Примечание 2 11" xfId="3578"/>
    <cellStyle name="Примечание 2 12" xfId="3579"/>
    <cellStyle name="Примечание 2 2" xfId="3580"/>
    <cellStyle name="Примечание 2 2 2" xfId="3581"/>
    <cellStyle name="Примечание 2 2 3" xfId="3582"/>
    <cellStyle name="Примечание 2 3" xfId="3583"/>
    <cellStyle name="Примечание 2 3 2" xfId="3584"/>
    <cellStyle name="Примечание 2 3 3" xfId="3585"/>
    <cellStyle name="Примечание 2 4" xfId="3586"/>
    <cellStyle name="Примечание 2 4 2" xfId="3587"/>
    <cellStyle name="Примечание 2 4 3" xfId="3588"/>
    <cellStyle name="Примечание 2 5" xfId="3589"/>
    <cellStyle name="Примечание 2 5 2" xfId="3590"/>
    <cellStyle name="Примечание 2 5 3" xfId="3591"/>
    <cellStyle name="Примечание 2 6" xfId="3592"/>
    <cellStyle name="Примечание 2 6 2" xfId="3593"/>
    <cellStyle name="Примечание 2 6 3" xfId="3594"/>
    <cellStyle name="Примечание 2 7" xfId="3595"/>
    <cellStyle name="Примечание 2 7 2" xfId="3596"/>
    <cellStyle name="Примечание 2 7 3" xfId="3597"/>
    <cellStyle name="Примечание 2 8" xfId="3598"/>
    <cellStyle name="Примечание 2 8 2" xfId="3599"/>
    <cellStyle name="Примечание 2 8 3" xfId="3600"/>
    <cellStyle name="Примечание 2 9" xfId="3601"/>
    <cellStyle name="Примечание 2 9 2" xfId="3602"/>
    <cellStyle name="Примечание 2_08" xfId="3603"/>
    <cellStyle name="Примечание 20" xfId="3604"/>
    <cellStyle name="Примечание 21" xfId="3605"/>
    <cellStyle name="Примечание 22" xfId="3606"/>
    <cellStyle name="Примечание 23" xfId="3607"/>
    <cellStyle name="Примечание 24" xfId="3608"/>
    <cellStyle name="Примечание 25" xfId="3609"/>
    <cellStyle name="Примечание 26" xfId="3610"/>
    <cellStyle name="Примечание 27" xfId="3611"/>
    <cellStyle name="Примечание 28" xfId="3612"/>
    <cellStyle name="Примечание 29" xfId="3613"/>
    <cellStyle name="Примечание 3" xfId="3614"/>
    <cellStyle name="Примечание 3 10" xfId="3615"/>
    <cellStyle name="Примечание 3 2" xfId="3616"/>
    <cellStyle name="Примечание 3 2 2" xfId="3617"/>
    <cellStyle name="Примечание 3 2 3" xfId="3618"/>
    <cellStyle name="Примечание 3 3" xfId="3619"/>
    <cellStyle name="Примечание 3 3 2" xfId="3620"/>
    <cellStyle name="Примечание 3 3 3" xfId="3621"/>
    <cellStyle name="Примечание 3 4" xfId="3622"/>
    <cellStyle name="Примечание 3 4 2" xfId="3623"/>
    <cellStyle name="Примечание 3 4 3" xfId="3624"/>
    <cellStyle name="Примечание 3 5" xfId="3625"/>
    <cellStyle name="Примечание 3 5 2" xfId="3626"/>
    <cellStyle name="Примечание 3 5 3" xfId="3627"/>
    <cellStyle name="Примечание 3 6" xfId="3628"/>
    <cellStyle name="Примечание 3 6 2" xfId="3629"/>
    <cellStyle name="Примечание 3 6 3" xfId="3630"/>
    <cellStyle name="Примечание 3 7" xfId="3631"/>
    <cellStyle name="Примечание 3 7 2" xfId="3632"/>
    <cellStyle name="Примечание 3 7 3" xfId="3633"/>
    <cellStyle name="Примечание 3 8" xfId="3634"/>
    <cellStyle name="Примечание 3 8 2" xfId="3635"/>
    <cellStyle name="Примечание 3 8 3" xfId="3636"/>
    <cellStyle name="Примечание 3 9" xfId="3637"/>
    <cellStyle name="Примечание 3_46EE.2011(v1.0)" xfId="3638"/>
    <cellStyle name="Примечание 30" xfId="3639"/>
    <cellStyle name="Примечание 31" xfId="3640"/>
    <cellStyle name="Примечание 32" xfId="3641"/>
    <cellStyle name="Примечание 33" xfId="3642"/>
    <cellStyle name="Примечание 34" xfId="3643"/>
    <cellStyle name="Примечание 35" xfId="3644"/>
    <cellStyle name="Примечание 36" xfId="3645"/>
    <cellStyle name="Примечание 37" xfId="3646"/>
    <cellStyle name="Примечание 4" xfId="3647"/>
    <cellStyle name="Примечание 4 10" xfId="3648"/>
    <cellStyle name="Примечание 4 2" xfId="3649"/>
    <cellStyle name="Примечание 4 2 2" xfId="3650"/>
    <cellStyle name="Примечание 4 2 3" xfId="3651"/>
    <cellStyle name="Примечание 4 3" xfId="3652"/>
    <cellStyle name="Примечание 4 3 2" xfId="3653"/>
    <cellStyle name="Примечание 4 3 3" xfId="3654"/>
    <cellStyle name="Примечание 4 4" xfId="3655"/>
    <cellStyle name="Примечание 4 4 2" xfId="3656"/>
    <cellStyle name="Примечание 4 4 3" xfId="3657"/>
    <cellStyle name="Примечание 4 5" xfId="3658"/>
    <cellStyle name="Примечание 4 5 2" xfId="3659"/>
    <cellStyle name="Примечание 4 5 3" xfId="3660"/>
    <cellStyle name="Примечание 4 6" xfId="3661"/>
    <cellStyle name="Примечание 4 6 2" xfId="3662"/>
    <cellStyle name="Примечание 4 6 3" xfId="3663"/>
    <cellStyle name="Примечание 4 7" xfId="3664"/>
    <cellStyle name="Примечание 4 7 2" xfId="3665"/>
    <cellStyle name="Примечание 4 7 3" xfId="3666"/>
    <cellStyle name="Примечание 4 8" xfId="3667"/>
    <cellStyle name="Примечание 4 8 2" xfId="3668"/>
    <cellStyle name="Примечание 4 8 3" xfId="3669"/>
    <cellStyle name="Примечание 4 9" xfId="3670"/>
    <cellStyle name="Примечание 4_46EE.2011(v1.0)" xfId="3671"/>
    <cellStyle name="Примечание 5" xfId="3672"/>
    <cellStyle name="Примечание 5 10" xfId="3673"/>
    <cellStyle name="Примечание 5 2" xfId="3674"/>
    <cellStyle name="Примечание 5 2 2" xfId="3675"/>
    <cellStyle name="Примечание 5 2 3" xfId="3676"/>
    <cellStyle name="Примечание 5 3" xfId="3677"/>
    <cellStyle name="Примечание 5 3 2" xfId="3678"/>
    <cellStyle name="Примечание 5 3 3" xfId="3679"/>
    <cellStyle name="Примечание 5 4" xfId="3680"/>
    <cellStyle name="Примечание 5 4 2" xfId="3681"/>
    <cellStyle name="Примечание 5 4 3" xfId="3682"/>
    <cellStyle name="Примечание 5 5" xfId="3683"/>
    <cellStyle name="Примечание 5 5 2" xfId="3684"/>
    <cellStyle name="Примечание 5 5 3" xfId="3685"/>
    <cellStyle name="Примечание 5 6" xfId="3686"/>
    <cellStyle name="Примечание 5 6 2" xfId="3687"/>
    <cellStyle name="Примечание 5 6 3" xfId="3688"/>
    <cellStyle name="Примечание 5 7" xfId="3689"/>
    <cellStyle name="Примечание 5 7 2" xfId="3690"/>
    <cellStyle name="Примечание 5 7 3" xfId="3691"/>
    <cellStyle name="Примечание 5 8" xfId="3692"/>
    <cellStyle name="Примечание 5 8 2" xfId="3693"/>
    <cellStyle name="Примечание 5 8 3" xfId="3694"/>
    <cellStyle name="Примечание 5 9" xfId="3695"/>
    <cellStyle name="Примечание 5_46EE.2011(v1.0)" xfId="3696"/>
    <cellStyle name="Примечание 6" xfId="3697"/>
    <cellStyle name="Примечание 6 2" xfId="3698"/>
    <cellStyle name="Примечание 6 2 2" xfId="3699"/>
    <cellStyle name="Примечание 6 2 3" xfId="3700"/>
    <cellStyle name="Примечание 6 3" xfId="3701"/>
    <cellStyle name="Примечание 6 4" xfId="3702"/>
    <cellStyle name="Примечание 6_46EE.2011(v1.0)" xfId="3703"/>
    <cellStyle name="Примечание 7" xfId="3704"/>
    <cellStyle name="Примечание 7 2" xfId="3705"/>
    <cellStyle name="Примечание 7 2 2" xfId="3706"/>
    <cellStyle name="Примечание 7 2 3" xfId="3707"/>
    <cellStyle name="Примечание 7 3" xfId="3708"/>
    <cellStyle name="Примечание 7 4" xfId="3709"/>
    <cellStyle name="Примечание 7_46EE.2011(v1.0)" xfId="3710"/>
    <cellStyle name="Примечание 8" xfId="3711"/>
    <cellStyle name="Примечание 8 2" xfId="3712"/>
    <cellStyle name="Примечание 8 2 2" xfId="3713"/>
    <cellStyle name="Примечание 8 2 3" xfId="3714"/>
    <cellStyle name="Примечание 8 3" xfId="3715"/>
    <cellStyle name="Примечание 8 4" xfId="3716"/>
    <cellStyle name="Примечание 8_46EE.2011(v1.0)" xfId="3717"/>
    <cellStyle name="Примечание 9" xfId="3718"/>
    <cellStyle name="Примечание 9 2" xfId="3719"/>
    <cellStyle name="Примечание 9 2 2" xfId="3720"/>
    <cellStyle name="Примечание 9 2 3" xfId="3721"/>
    <cellStyle name="Примечание 9 3" xfId="3722"/>
    <cellStyle name="Примечание 9 4" xfId="3723"/>
    <cellStyle name="Примечание 9_46EE.2011(v1.0)" xfId="3724"/>
    <cellStyle name="Процентный 2" xfId="3725"/>
    <cellStyle name="Процентный 2 2" xfId="3726"/>
    <cellStyle name="Процентный 2 2 2" xfId="3727"/>
    <cellStyle name="Процентный 2 2 3" xfId="3728"/>
    <cellStyle name="Процентный 2 3" xfId="3729"/>
    <cellStyle name="Процентный 2 3 2" xfId="3730"/>
    <cellStyle name="Процентный 2 3 3" xfId="3731"/>
    <cellStyle name="Процентный 2 4" xfId="3732"/>
    <cellStyle name="Процентный 2 5" xfId="3733"/>
    <cellStyle name="Процентный 2 6" xfId="3734"/>
    <cellStyle name="Процентный 2_сверка" xfId="3735"/>
    <cellStyle name="Процентный 3" xfId="3736"/>
    <cellStyle name="Процентный 3 2" xfId="3737"/>
    <cellStyle name="Процентный 3 3" xfId="3738"/>
    <cellStyle name="Процентный 4" xfId="3739"/>
    <cellStyle name="Процентный 4 2" xfId="3740"/>
    <cellStyle name="Процентный 4 3" xfId="3741"/>
    <cellStyle name="Процентный 5" xfId="3742"/>
    <cellStyle name="Процентный 6" xfId="3743"/>
    <cellStyle name="Процентный 7" xfId="3744"/>
    <cellStyle name="Связанная ячейка 10" xfId="3745"/>
    <cellStyle name="Связанная ячейка 10 2" xfId="3746"/>
    <cellStyle name="Связанная ячейка 10 3" xfId="3747"/>
    <cellStyle name="Связанная ячейка 11" xfId="3748"/>
    <cellStyle name="Связанная ячейка 2" xfId="3749"/>
    <cellStyle name="Связанная ячейка 2 2" xfId="3750"/>
    <cellStyle name="Связанная ячейка 2 2 2" xfId="3751"/>
    <cellStyle name="Связанная ячейка 2 2 3" xfId="3752"/>
    <cellStyle name="Связанная ячейка 2 3" xfId="3753"/>
    <cellStyle name="Связанная ячейка 2 3 2" xfId="3754"/>
    <cellStyle name="Связанная ячейка 2 4" xfId="3755"/>
    <cellStyle name="Связанная ячейка 2 4 2" xfId="3756"/>
    <cellStyle name="Связанная ячейка 2 5" xfId="3757"/>
    <cellStyle name="Связанная ячейка 2 6" xfId="3758"/>
    <cellStyle name="Связанная ячейка 2_08" xfId="3759"/>
    <cellStyle name="Связанная ячейка 3" xfId="3760"/>
    <cellStyle name="Связанная ячейка 3 2" xfId="3761"/>
    <cellStyle name="Связанная ячейка 3 2 2" xfId="3762"/>
    <cellStyle name="Связанная ячейка 3 2 3" xfId="3763"/>
    <cellStyle name="Связанная ячейка 3 3" xfId="3764"/>
    <cellStyle name="Связанная ячейка 3 4" xfId="3765"/>
    <cellStyle name="Связанная ячейка 3_46EE.2011(v1.0)" xfId="3766"/>
    <cellStyle name="Связанная ячейка 4" xfId="3767"/>
    <cellStyle name="Связанная ячейка 4 2" xfId="3768"/>
    <cellStyle name="Связанная ячейка 4 2 2" xfId="3769"/>
    <cellStyle name="Связанная ячейка 4 2 3" xfId="3770"/>
    <cellStyle name="Связанная ячейка 4 3" xfId="3771"/>
    <cellStyle name="Связанная ячейка 4 4" xfId="3772"/>
    <cellStyle name="Связанная ячейка 4_46EE.2011(v1.0)" xfId="3773"/>
    <cellStyle name="Связанная ячейка 5" xfId="3774"/>
    <cellStyle name="Связанная ячейка 5 2" xfId="3775"/>
    <cellStyle name="Связанная ячейка 5 2 2" xfId="3776"/>
    <cellStyle name="Связанная ячейка 5 2 3" xfId="3777"/>
    <cellStyle name="Связанная ячейка 5 3" xfId="3778"/>
    <cellStyle name="Связанная ячейка 5 4" xfId="3779"/>
    <cellStyle name="Связанная ячейка 5_46EE.2011(v1.0)" xfId="3780"/>
    <cellStyle name="Связанная ячейка 6" xfId="3781"/>
    <cellStyle name="Связанная ячейка 6 2" xfId="3782"/>
    <cellStyle name="Связанная ячейка 6 2 2" xfId="3783"/>
    <cellStyle name="Связанная ячейка 6 2 3" xfId="3784"/>
    <cellStyle name="Связанная ячейка 6 3" xfId="3785"/>
    <cellStyle name="Связанная ячейка 6 4" xfId="3786"/>
    <cellStyle name="Связанная ячейка 6_46EE.2011(v1.0)" xfId="3787"/>
    <cellStyle name="Связанная ячейка 7" xfId="3788"/>
    <cellStyle name="Связанная ячейка 7 2" xfId="3789"/>
    <cellStyle name="Связанная ячейка 7 2 2" xfId="3790"/>
    <cellStyle name="Связанная ячейка 7 2 3" xfId="3791"/>
    <cellStyle name="Связанная ячейка 7 3" xfId="3792"/>
    <cellStyle name="Связанная ячейка 7 4" xfId="3793"/>
    <cellStyle name="Связанная ячейка 7_46EE.2011(v1.0)" xfId="3794"/>
    <cellStyle name="Связанная ячейка 8" xfId="3795"/>
    <cellStyle name="Связанная ячейка 8 2" xfId="3796"/>
    <cellStyle name="Связанная ячейка 8 2 2" xfId="3797"/>
    <cellStyle name="Связанная ячейка 8 2 3" xfId="3798"/>
    <cellStyle name="Связанная ячейка 8 3" xfId="3799"/>
    <cellStyle name="Связанная ячейка 8 4" xfId="3800"/>
    <cellStyle name="Связанная ячейка 8_46EE.2011(v1.0)" xfId="3801"/>
    <cellStyle name="Связанная ячейка 9" xfId="3802"/>
    <cellStyle name="Связанная ячейка 9 2" xfId="3803"/>
    <cellStyle name="Связанная ячейка 9 2 2" xfId="3804"/>
    <cellStyle name="Связанная ячейка 9 2 3" xfId="3805"/>
    <cellStyle name="Связанная ячейка 9 3" xfId="3806"/>
    <cellStyle name="Связанная ячейка 9 4" xfId="3807"/>
    <cellStyle name="Связанная ячейка 9_46EE.2011(v1.0)" xfId="3808"/>
    <cellStyle name="Стиль 1" xfId="3809"/>
    <cellStyle name="Стиль 1 2" xfId="3810"/>
    <cellStyle name="Стиль 1 2 2" xfId="3811"/>
    <cellStyle name="Стиль 1 2 2 2" xfId="3812"/>
    <cellStyle name="Стиль 1 2 3" xfId="3813"/>
    <cellStyle name="Стиль 1 2 4" xfId="3814"/>
    <cellStyle name="Стиль 1 2_сверка" xfId="3815"/>
    <cellStyle name="Стиль 1 3" xfId="3816"/>
    <cellStyle name="Стиль 1 3 2" xfId="3817"/>
    <cellStyle name="Стиль 1 4" xfId="3818"/>
    <cellStyle name="Стиль 1 4 2" xfId="3819"/>
    <cellStyle name="Стиль 1 5" xfId="3820"/>
    <cellStyle name="Стиль 1 6" xfId="3821"/>
    <cellStyle name="Стиль 1 7" xfId="3822"/>
    <cellStyle name="Стиль 1_08" xfId="3823"/>
    <cellStyle name="ТЕКСТ" xfId="3824"/>
    <cellStyle name="ТЕКСТ 10" xfId="3825"/>
    <cellStyle name="ТЕКСТ 2" xfId="3826"/>
    <cellStyle name="ТЕКСТ 2 2" xfId="3827"/>
    <cellStyle name="ТЕКСТ 2 3" xfId="3828"/>
    <cellStyle name="ТЕКСТ 3" xfId="3829"/>
    <cellStyle name="ТЕКСТ 3 2" xfId="3830"/>
    <cellStyle name="ТЕКСТ 3 3" xfId="3831"/>
    <cellStyle name="ТЕКСТ 4" xfId="3832"/>
    <cellStyle name="ТЕКСТ 4 2" xfId="3833"/>
    <cellStyle name="ТЕКСТ 4 3" xfId="3834"/>
    <cellStyle name="ТЕКСТ 5" xfId="3835"/>
    <cellStyle name="ТЕКСТ 5 2" xfId="3836"/>
    <cellStyle name="ТЕКСТ 5 3" xfId="3837"/>
    <cellStyle name="ТЕКСТ 6" xfId="3838"/>
    <cellStyle name="ТЕКСТ 6 2" xfId="3839"/>
    <cellStyle name="ТЕКСТ 6 3" xfId="3840"/>
    <cellStyle name="ТЕКСТ 7" xfId="3841"/>
    <cellStyle name="ТЕКСТ 7 2" xfId="3842"/>
    <cellStyle name="ТЕКСТ 7 3" xfId="3843"/>
    <cellStyle name="ТЕКСТ 8" xfId="3844"/>
    <cellStyle name="ТЕКСТ 8 2" xfId="3845"/>
    <cellStyle name="ТЕКСТ 8 3" xfId="3846"/>
    <cellStyle name="ТЕКСТ 9" xfId="3847"/>
    <cellStyle name="Текст предупреждения 10" xfId="3848"/>
    <cellStyle name="Текст предупреждения 10 2" xfId="3849"/>
    <cellStyle name="Текст предупреждения 10 3" xfId="3850"/>
    <cellStyle name="Текст предупреждения 11" xfId="3851"/>
    <cellStyle name="Текст предупреждения 2" xfId="3852"/>
    <cellStyle name="Текст предупреждения 2 2" xfId="3853"/>
    <cellStyle name="Текст предупреждения 2 2 2" xfId="3854"/>
    <cellStyle name="Текст предупреждения 2 2 3" xfId="3855"/>
    <cellStyle name="Текст предупреждения 2 3" xfId="3856"/>
    <cellStyle name="Текст предупреждения 2 3 2" xfId="3857"/>
    <cellStyle name="Текст предупреждения 2 4" xfId="3858"/>
    <cellStyle name="Текст предупреждения 2 4 2" xfId="3859"/>
    <cellStyle name="Текст предупреждения 2 5" xfId="3860"/>
    <cellStyle name="Текст предупреждения 2 6" xfId="3861"/>
    <cellStyle name="Текст предупреждения 2_08" xfId="3862"/>
    <cellStyle name="Текст предупреждения 3" xfId="3863"/>
    <cellStyle name="Текст предупреждения 3 2" xfId="3864"/>
    <cellStyle name="Текст предупреждения 3 2 2" xfId="3865"/>
    <cellStyle name="Текст предупреждения 3 2 3" xfId="3866"/>
    <cellStyle name="Текст предупреждения 3 3" xfId="3867"/>
    <cellStyle name="Текст предупреждения 3 4" xfId="3868"/>
    <cellStyle name="Текст предупреждения 4" xfId="3869"/>
    <cellStyle name="Текст предупреждения 4 2" xfId="3870"/>
    <cellStyle name="Текст предупреждения 4 2 2" xfId="3871"/>
    <cellStyle name="Текст предупреждения 4 2 3" xfId="3872"/>
    <cellStyle name="Текст предупреждения 4 3" xfId="3873"/>
    <cellStyle name="Текст предупреждения 4 4" xfId="3874"/>
    <cellStyle name="Текст предупреждения 5" xfId="3875"/>
    <cellStyle name="Текст предупреждения 5 2" xfId="3876"/>
    <cellStyle name="Текст предупреждения 5 2 2" xfId="3877"/>
    <cellStyle name="Текст предупреждения 5 2 3" xfId="3878"/>
    <cellStyle name="Текст предупреждения 5 3" xfId="3879"/>
    <cellStyle name="Текст предупреждения 5 4" xfId="3880"/>
    <cellStyle name="Текст предупреждения 6" xfId="3881"/>
    <cellStyle name="Текст предупреждения 6 2" xfId="3882"/>
    <cellStyle name="Текст предупреждения 6 2 2" xfId="3883"/>
    <cellStyle name="Текст предупреждения 6 2 3" xfId="3884"/>
    <cellStyle name="Текст предупреждения 6 3" xfId="3885"/>
    <cellStyle name="Текст предупреждения 6 4" xfId="3886"/>
    <cellStyle name="Текст предупреждения 7" xfId="3887"/>
    <cellStyle name="Текст предупреждения 7 2" xfId="3888"/>
    <cellStyle name="Текст предупреждения 7 2 2" xfId="3889"/>
    <cellStyle name="Текст предупреждения 7 2 3" xfId="3890"/>
    <cellStyle name="Текст предупреждения 7 3" xfId="3891"/>
    <cellStyle name="Текст предупреждения 7 4" xfId="3892"/>
    <cellStyle name="Текст предупреждения 8" xfId="3893"/>
    <cellStyle name="Текст предупреждения 8 2" xfId="3894"/>
    <cellStyle name="Текст предупреждения 8 2 2" xfId="3895"/>
    <cellStyle name="Текст предупреждения 8 2 3" xfId="3896"/>
    <cellStyle name="Текст предупреждения 8 3" xfId="3897"/>
    <cellStyle name="Текст предупреждения 8 4" xfId="3898"/>
    <cellStyle name="Текст предупреждения 9" xfId="3899"/>
    <cellStyle name="Текст предупреждения 9 2" xfId="3900"/>
    <cellStyle name="Текст предупреждения 9 2 2" xfId="3901"/>
    <cellStyle name="Текст предупреждения 9 2 3" xfId="3902"/>
    <cellStyle name="Текст предупреждения 9 3" xfId="3903"/>
    <cellStyle name="Текст предупреждения 9 4" xfId="3904"/>
    <cellStyle name="Текстовый" xfId="3905"/>
    <cellStyle name="Текстовый 10" xfId="3906"/>
    <cellStyle name="Текстовый 2" xfId="3907"/>
    <cellStyle name="Текстовый 2 2" xfId="3908"/>
    <cellStyle name="Текстовый 2 3" xfId="3909"/>
    <cellStyle name="Текстовый 3" xfId="3910"/>
    <cellStyle name="Текстовый 3 2" xfId="3911"/>
    <cellStyle name="Текстовый 3 3" xfId="3912"/>
    <cellStyle name="Текстовый 4" xfId="3913"/>
    <cellStyle name="Текстовый 4 2" xfId="3914"/>
    <cellStyle name="Текстовый 4 3" xfId="3915"/>
    <cellStyle name="Текстовый 5" xfId="3916"/>
    <cellStyle name="Текстовый 5 2" xfId="3917"/>
    <cellStyle name="Текстовый 5 3" xfId="3918"/>
    <cellStyle name="Текстовый 6" xfId="3919"/>
    <cellStyle name="Текстовый 6 2" xfId="3920"/>
    <cellStyle name="Текстовый 6 3" xfId="3921"/>
    <cellStyle name="Текстовый 7" xfId="3922"/>
    <cellStyle name="Текстовый 7 2" xfId="3923"/>
    <cellStyle name="Текстовый 7 3" xfId="3924"/>
    <cellStyle name="Текстовый 8" xfId="3925"/>
    <cellStyle name="Текстовый 8 2" xfId="3926"/>
    <cellStyle name="Текстовый 8 3" xfId="3927"/>
    <cellStyle name="Текстовый 9" xfId="3928"/>
    <cellStyle name="Текстовый_1" xfId="3929"/>
    <cellStyle name="Тысячи [0]_22гк" xfId="3930"/>
    <cellStyle name="Тысячи_22гк" xfId="3931"/>
    <cellStyle name="ФИКСИРОВАННЫЙ" xfId="3932"/>
    <cellStyle name="ФИКСИРОВАННЫЙ 10" xfId="3933"/>
    <cellStyle name="ФИКСИРОВАННЫЙ 2" xfId="3934"/>
    <cellStyle name="ФИКСИРОВАННЫЙ 2 2" xfId="3935"/>
    <cellStyle name="ФИКСИРОВАННЫЙ 2 3" xfId="3936"/>
    <cellStyle name="ФИКСИРОВАННЫЙ 3" xfId="3937"/>
    <cellStyle name="ФИКСИРОВАННЫЙ 3 2" xfId="3938"/>
    <cellStyle name="ФИКСИРОВАННЫЙ 3 3" xfId="3939"/>
    <cellStyle name="ФИКСИРОВАННЫЙ 4" xfId="3940"/>
    <cellStyle name="ФИКСИРОВАННЫЙ 4 2" xfId="3941"/>
    <cellStyle name="ФИКСИРОВАННЫЙ 4 3" xfId="3942"/>
    <cellStyle name="ФИКСИРОВАННЫЙ 5" xfId="3943"/>
    <cellStyle name="ФИКСИРОВАННЫЙ 5 2" xfId="3944"/>
    <cellStyle name="ФИКСИРОВАННЫЙ 5 3" xfId="3945"/>
    <cellStyle name="ФИКСИРОВАННЫЙ 6" xfId="3946"/>
    <cellStyle name="ФИКСИРОВАННЫЙ 6 2" xfId="3947"/>
    <cellStyle name="ФИКСИРОВАННЫЙ 6 3" xfId="3948"/>
    <cellStyle name="ФИКСИРОВАННЫЙ 7" xfId="3949"/>
    <cellStyle name="ФИКСИРОВАННЫЙ 7 2" xfId="3950"/>
    <cellStyle name="ФИКСИРОВАННЫЙ 7 3" xfId="3951"/>
    <cellStyle name="ФИКСИРОВАННЫЙ 8" xfId="3952"/>
    <cellStyle name="ФИКСИРОВАННЫЙ 8 2" xfId="3953"/>
    <cellStyle name="ФИКСИРОВАННЫЙ 8 3" xfId="3954"/>
    <cellStyle name="ФИКСИРОВАННЫЙ 9" xfId="3955"/>
    <cellStyle name="ФИКСИРОВАННЫЙ_1" xfId="3956"/>
    <cellStyle name="Финансовый 10" xfId="3957"/>
    <cellStyle name="Финансовый 11" xfId="3958"/>
    <cellStyle name="Финансовый 2" xfId="3959"/>
    <cellStyle name="Финансовый 2 2" xfId="3960"/>
    <cellStyle name="Финансовый 2 2 2" xfId="3961"/>
    <cellStyle name="Финансовый 2 2 3" xfId="3962"/>
    <cellStyle name="Финансовый 2 3" xfId="3963"/>
    <cellStyle name="Финансовый 2 3 2" xfId="3964"/>
    <cellStyle name="Финансовый 2 3 2 2" xfId="3965"/>
    <cellStyle name="Финансовый 2 3 3" xfId="3966"/>
    <cellStyle name="Финансовый 2 3 4" xfId="3967"/>
    <cellStyle name="Финансовый 2 4" xfId="3968"/>
    <cellStyle name="Финансовый 2 5" xfId="3969"/>
    <cellStyle name="Финансовый 2 6" xfId="3970"/>
    <cellStyle name="Финансовый 2_46EE.2011(v1.0)" xfId="3971"/>
    <cellStyle name="Финансовый 3" xfId="3972"/>
    <cellStyle name="Финансовый 3 2" xfId="3973"/>
    <cellStyle name="Финансовый 3 3" xfId="3974"/>
    <cellStyle name="Финансовый 3 4" xfId="3975"/>
    <cellStyle name="Финансовый 3_сверка" xfId="3976"/>
    <cellStyle name="Финансовый 4" xfId="3977"/>
    <cellStyle name="Финансовый 4 2" xfId="3978"/>
    <cellStyle name="Финансовый 5" xfId="3979"/>
    <cellStyle name="Финансовый 5 2" xfId="3980"/>
    <cellStyle name="Финансовый 6" xfId="3981"/>
    <cellStyle name="Финансовый 7" xfId="3982"/>
    <cellStyle name="Финансовый 8" xfId="3983"/>
    <cellStyle name="Финансовый 9" xfId="3984"/>
    <cellStyle name="Формула" xfId="3985"/>
    <cellStyle name="Формула 2" xfId="3986"/>
    <cellStyle name="Формула 2 2" xfId="3987"/>
    <cellStyle name="Формула 2 3" xfId="3988"/>
    <cellStyle name="Формула 3" xfId="3989"/>
    <cellStyle name="Формула 4" xfId="3990"/>
    <cellStyle name="Формула_A РТ 2009 Рязаньэнерго" xfId="3991"/>
    <cellStyle name="ФормулаВБ" xfId="3992"/>
    <cellStyle name="ФормулаВБ 2" xfId="3993"/>
    <cellStyle name="ФормулаВБ 2 2" xfId="3994"/>
    <cellStyle name="ФормулаВБ 3" xfId="3995"/>
    <cellStyle name="ФормулаВБ 3 2" xfId="3996"/>
    <cellStyle name="ФормулаВБ 4" xfId="3997"/>
    <cellStyle name="ФормулаВБ 5" xfId="3998"/>
    <cellStyle name="ФормулаВБ 6" xfId="3999"/>
    <cellStyle name="ФормулаВБ 7" xfId="4000"/>
    <cellStyle name="ФормулаНаКонтроль" xfId="4001"/>
    <cellStyle name="ФормулаНаКонтроль 2" xfId="4002"/>
    <cellStyle name="ФормулаНаКонтроль 3" xfId="4003"/>
    <cellStyle name="Хороший 10" xfId="4004"/>
    <cellStyle name="Хороший 10 2" xfId="4005"/>
    <cellStyle name="Хороший 10 3" xfId="4006"/>
    <cellStyle name="Хороший 11" xfId="4007"/>
    <cellStyle name="Хороший 12" xfId="4008"/>
    <cellStyle name="Хороший 2" xfId="4009"/>
    <cellStyle name="Хороший 2 2" xfId="4010"/>
    <cellStyle name="Хороший 2 2 2" xfId="4011"/>
    <cellStyle name="Хороший 2 2 3" xfId="4012"/>
    <cellStyle name="Хороший 2 3" xfId="4013"/>
    <cellStyle name="Хороший 2 3 2" xfId="4014"/>
    <cellStyle name="Хороший 2 4" xfId="4015"/>
    <cellStyle name="Хороший 2 4 2" xfId="4016"/>
    <cellStyle name="Хороший 2 5" xfId="4017"/>
    <cellStyle name="Хороший 2 6" xfId="4018"/>
    <cellStyle name="Хороший 2_08" xfId="4019"/>
    <cellStyle name="Хороший 3" xfId="4020"/>
    <cellStyle name="Хороший 3 2" xfId="4021"/>
    <cellStyle name="Хороший 3 2 2" xfId="4022"/>
    <cellStyle name="Хороший 3 2 3" xfId="4023"/>
    <cellStyle name="Хороший 3 3" xfId="4024"/>
    <cellStyle name="Хороший 3 4" xfId="4025"/>
    <cellStyle name="Хороший 4" xfId="4026"/>
    <cellStyle name="Хороший 4 2" xfId="4027"/>
    <cellStyle name="Хороший 4 2 2" xfId="4028"/>
    <cellStyle name="Хороший 4 2 3" xfId="4029"/>
    <cellStyle name="Хороший 4 3" xfId="4030"/>
    <cellStyle name="Хороший 4 4" xfId="4031"/>
    <cellStyle name="Хороший 5" xfId="4032"/>
    <cellStyle name="Хороший 5 2" xfId="4033"/>
    <cellStyle name="Хороший 5 2 2" xfId="4034"/>
    <cellStyle name="Хороший 5 2 3" xfId="4035"/>
    <cellStyle name="Хороший 5 3" xfId="4036"/>
    <cellStyle name="Хороший 5 4" xfId="4037"/>
    <cellStyle name="Хороший 6" xfId="4038"/>
    <cellStyle name="Хороший 6 2" xfId="4039"/>
    <cellStyle name="Хороший 6 2 2" xfId="4040"/>
    <cellStyle name="Хороший 6 2 3" xfId="4041"/>
    <cellStyle name="Хороший 6 3" xfId="4042"/>
    <cellStyle name="Хороший 6 4" xfId="4043"/>
    <cellStyle name="Хороший 7" xfId="4044"/>
    <cellStyle name="Хороший 7 2" xfId="4045"/>
    <cellStyle name="Хороший 7 2 2" xfId="4046"/>
    <cellStyle name="Хороший 7 2 3" xfId="4047"/>
    <cellStyle name="Хороший 7 3" xfId="4048"/>
    <cellStyle name="Хороший 7 4" xfId="4049"/>
    <cellStyle name="Хороший 8" xfId="4050"/>
    <cellStyle name="Хороший 8 2" xfId="4051"/>
    <cellStyle name="Хороший 8 2 2" xfId="4052"/>
    <cellStyle name="Хороший 8 2 3" xfId="4053"/>
    <cellStyle name="Хороший 8 3" xfId="4054"/>
    <cellStyle name="Хороший 8 4" xfId="4055"/>
    <cellStyle name="Хороший 9" xfId="4056"/>
    <cellStyle name="Хороший 9 2" xfId="4057"/>
    <cellStyle name="Хороший 9 2 2" xfId="4058"/>
    <cellStyle name="Хороший 9 2 3" xfId="4059"/>
    <cellStyle name="Хороший 9 3" xfId="4060"/>
    <cellStyle name="Хороший 9 4" xfId="4061"/>
    <cellStyle name="Цифры по центру с десятыми" xfId="4062"/>
    <cellStyle name="Цифры по центру с десятыми 2" xfId="4063"/>
    <cellStyle name="Цифры по центру с десятыми 3" xfId="4064"/>
    <cellStyle name="Џђћ–…ќ’ќ›‰" xfId="4065"/>
    <cellStyle name="Шапка таблицы" xfId="4066"/>
    <cellStyle name="Шапка таблицы 2" xfId="4067"/>
    <cellStyle name="Шапка таблицы 3" xfId="4068"/>
    <cellStyle name="㼿" xfId="4069"/>
    <cellStyle name="㼿 2" xfId="4070"/>
    <cellStyle name="㼿 2 2" xfId="4071"/>
    <cellStyle name="㼿 2 3" xfId="4072"/>
    <cellStyle name="㼿 3" xfId="4073"/>
    <cellStyle name="㼿 4" xfId="4074"/>
    <cellStyle name="㼿?" xfId="4075"/>
    <cellStyle name="㼿? 2" xfId="4076"/>
    <cellStyle name="㼿? 3" xfId="4077"/>
    <cellStyle name="㼿㼿" xfId="4078"/>
    <cellStyle name="㼿㼿 2" xfId="4079"/>
    <cellStyle name="㼿㼿 3" xfId="4080"/>
    <cellStyle name="㼿㼿?" xfId="4081"/>
    <cellStyle name="㼿㼿? 2" xfId="4082"/>
    <cellStyle name="㼿㼿? 2 2" xfId="4083"/>
    <cellStyle name="㼿㼿? 2 2 2" xfId="4084"/>
    <cellStyle name="㼿㼿? 2 2 3" xfId="4085"/>
    <cellStyle name="㼿㼿? 2 3" xfId="4086"/>
    <cellStyle name="㼿㼿? 2 4" xfId="4087"/>
    <cellStyle name="㼿㼿? 3" xfId="4088"/>
    <cellStyle name="㼿㼿㼿" xfId="4089"/>
    <cellStyle name="㼿㼿㼿 2" xfId="4090"/>
    <cellStyle name="㼿㼿㼿?" xfId="4091"/>
    <cellStyle name="㼿㼿㼿? 2" xfId="4092"/>
    <cellStyle name="㼿㼿㼿? 3" xfId="4093"/>
    <cellStyle name="㼿㼿㼿㼿" xfId="4094"/>
    <cellStyle name="㼿㼿㼿㼿 2" xfId="4095"/>
    <cellStyle name="㼿㼿㼿㼿 3" xfId="4096"/>
    <cellStyle name="㼿㼿㼿㼿?" xfId="4097"/>
    <cellStyle name="㼿㼿㼿㼿? 2" xfId="4098"/>
    <cellStyle name="㼿㼿㼿㼿? 3" xfId="4099"/>
    <cellStyle name="㼿㼿㼿㼿㼿" xfId="4100"/>
    <cellStyle name="㼿㼿㼿㼿㼿 2" xfId="4101"/>
    <cellStyle name="㼿㼿㼿㼿㼿 3" xfId="4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180" activePane="bottomRight" state="frozen"/>
      <selection pane="topRight" activeCell="I1" sqref="I1"/>
      <selection pane="bottomLeft" activeCell="A29" sqref="A29"/>
      <selection pane="bottomRight" activeCell="G7" sqref="G7:G202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205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74" t="s">
        <v>10</v>
      </c>
      <c r="H6" s="74" t="s">
        <v>6</v>
      </c>
      <c r="I6" s="74" t="s">
        <v>7</v>
      </c>
      <c r="J6" s="74" t="s">
        <v>8</v>
      </c>
      <c r="K6" s="74" t="s">
        <v>9</v>
      </c>
      <c r="L6" s="74" t="s">
        <v>10</v>
      </c>
    </row>
    <row r="7" spans="1:13" s="14" customFormat="1">
      <c r="A7" s="10">
        <v>1</v>
      </c>
      <c r="B7" s="11" t="s">
        <v>11</v>
      </c>
      <c r="C7" s="12">
        <v>512845</v>
      </c>
      <c r="D7" s="12">
        <v>152169</v>
      </c>
      <c r="E7" s="12">
        <v>1563152</v>
      </c>
      <c r="F7" s="12">
        <v>411956</v>
      </c>
      <c r="G7" s="12">
        <f>SUM(C7:F7)</f>
        <v>2640122</v>
      </c>
      <c r="H7" s="13">
        <v>792.70396505376334</v>
      </c>
      <c r="I7" s="13">
        <v>235.20745967741934</v>
      </c>
      <c r="J7" s="13">
        <v>2416.1623655913977</v>
      </c>
      <c r="K7" s="13">
        <v>636.75994623655913</v>
      </c>
      <c r="L7" s="13">
        <f>H7+I7+J7+K7</f>
        <v>4080.8337365591397</v>
      </c>
    </row>
    <row r="8" spans="1:13" s="14" customFormat="1">
      <c r="A8" s="15"/>
      <c r="B8" s="16" t="s">
        <v>13</v>
      </c>
      <c r="C8" s="17">
        <v>512845</v>
      </c>
      <c r="D8" s="17">
        <v>152169</v>
      </c>
      <c r="E8" s="17">
        <v>1563152</v>
      </c>
      <c r="F8" s="17">
        <v>411956</v>
      </c>
      <c r="G8" s="17">
        <f t="shared" ref="G8:L8" si="0">G7</f>
        <v>2640122</v>
      </c>
      <c r="H8" s="17">
        <v>792.70396505376334</v>
      </c>
      <c r="I8" s="17"/>
      <c r="J8" s="17">
        <v>2416.1623655913977</v>
      </c>
      <c r="K8" s="17">
        <v>636.75994623655913</v>
      </c>
      <c r="L8" s="17">
        <f t="shared" si="0"/>
        <v>4080.8337365591397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295706</v>
      </c>
      <c r="F9" s="20">
        <v>663332</v>
      </c>
      <c r="G9" s="20">
        <f>SUM(C9:F9)</f>
        <v>959038</v>
      </c>
      <c r="H9" s="21" t="s">
        <v>206</v>
      </c>
      <c r="I9" s="21" t="s">
        <v>206</v>
      </c>
      <c r="J9" s="21">
        <v>457.07244623655907</v>
      </c>
      <c r="K9" s="21">
        <v>1025.311559139785</v>
      </c>
      <c r="L9" s="21">
        <f t="shared" ref="L9:L30" si="1">H9+I9+J9+K9</f>
        <v>1482.384005376344</v>
      </c>
    </row>
    <row r="10" spans="1:13" s="14" customFormat="1">
      <c r="A10" s="16"/>
      <c r="B10" s="16" t="s">
        <v>16</v>
      </c>
      <c r="C10" s="17"/>
      <c r="D10" s="17"/>
      <c r="E10" s="17">
        <v>16263.83</v>
      </c>
      <c r="F10" s="17">
        <v>331666</v>
      </c>
      <c r="G10" s="17">
        <f>E10+F10</f>
        <v>347929.83</v>
      </c>
      <c r="H10" s="17"/>
      <c r="I10" s="17"/>
      <c r="J10" s="17">
        <v>25.13898454301075</v>
      </c>
      <c r="K10" s="17">
        <v>512.6557795698925</v>
      </c>
      <c r="L10" s="17">
        <f t="shared" si="1"/>
        <v>537.79476411290329</v>
      </c>
    </row>
    <row r="11" spans="1:13" s="14" customFormat="1">
      <c r="A11" s="16"/>
      <c r="B11" s="16" t="s">
        <v>18</v>
      </c>
      <c r="C11" s="17"/>
      <c r="D11" s="17"/>
      <c r="E11" s="17">
        <v>171509.47999999998</v>
      </c>
      <c r="F11" s="17">
        <v>325032.68</v>
      </c>
      <c r="G11" s="17">
        <f>E11+F11</f>
        <v>496542.16</v>
      </c>
      <c r="H11" s="17"/>
      <c r="I11" s="17"/>
      <c r="J11" s="17">
        <v>265.10201881720428</v>
      </c>
      <c r="K11" s="17">
        <v>502.40266397849462</v>
      </c>
      <c r="L11" s="17">
        <f t="shared" si="1"/>
        <v>767.50468279569895</v>
      </c>
    </row>
    <row r="12" spans="1:13" s="14" customFormat="1">
      <c r="A12" s="16"/>
      <c r="B12" s="16" t="s">
        <v>20</v>
      </c>
      <c r="C12" s="17"/>
      <c r="D12" s="17"/>
      <c r="E12" s="17">
        <v>32527.66</v>
      </c>
      <c r="F12" s="17">
        <v>6633.32</v>
      </c>
      <c r="G12" s="17">
        <f>E12+F12</f>
        <v>39160.979999999996</v>
      </c>
      <c r="H12" s="17"/>
      <c r="I12" s="17"/>
      <c r="J12" s="17">
        <v>50.2779690860215</v>
      </c>
      <c r="K12" s="17">
        <v>10.253115591397849</v>
      </c>
      <c r="L12" s="17">
        <f t="shared" si="1"/>
        <v>60.531084677419351</v>
      </c>
    </row>
    <row r="13" spans="1:13" s="14" customFormat="1">
      <c r="A13" s="22"/>
      <c r="B13" s="22" t="s">
        <v>22</v>
      </c>
      <c r="C13" s="17"/>
      <c r="D13" s="17"/>
      <c r="E13" s="17">
        <v>75405.03</v>
      </c>
      <c r="F13" s="17"/>
      <c r="G13" s="17">
        <f>E13+F13</f>
        <v>75405.03</v>
      </c>
      <c r="H13" s="17"/>
      <c r="I13" s="17"/>
      <c r="J13" s="17">
        <v>116.55347379032257</v>
      </c>
      <c r="K13" s="17"/>
      <c r="L13" s="17">
        <f t="shared" si="1"/>
        <v>116.55347379032257</v>
      </c>
    </row>
    <row r="14" spans="1:13" s="14" customFormat="1">
      <c r="A14" s="23">
        <v>3</v>
      </c>
      <c r="B14" s="24" t="s">
        <v>14</v>
      </c>
      <c r="C14" s="25">
        <v>0</v>
      </c>
      <c r="D14" s="25">
        <v>0</v>
      </c>
      <c r="E14" s="25">
        <v>959110</v>
      </c>
      <c r="F14" s="25">
        <v>1182438</v>
      </c>
      <c r="G14" s="25">
        <f>SUM(C14:F14)</f>
        <v>2141548</v>
      </c>
      <c r="H14" s="26" t="s">
        <v>206</v>
      </c>
      <c r="I14" s="26" t="s">
        <v>206</v>
      </c>
      <c r="J14" s="26">
        <v>1482.4952956989248</v>
      </c>
      <c r="K14" s="26">
        <v>1827.6931451612902</v>
      </c>
      <c r="L14" s="26">
        <f t="shared" si="1"/>
        <v>3310.188440860215</v>
      </c>
    </row>
    <row r="15" spans="1:13" s="14" customFormat="1">
      <c r="A15" s="16"/>
      <c r="B15" s="16" t="s">
        <v>25</v>
      </c>
      <c r="C15" s="17"/>
      <c r="D15" s="17"/>
      <c r="E15" s="17">
        <v>959110</v>
      </c>
      <c r="F15" s="17">
        <v>1182438</v>
      </c>
      <c r="G15" s="17">
        <f>F15+E15</f>
        <v>2141548</v>
      </c>
      <c r="H15" s="17"/>
      <c r="I15" s="17"/>
      <c r="J15" s="17">
        <v>1482.4952956989248</v>
      </c>
      <c r="K15" s="17">
        <v>1827.6931451612902</v>
      </c>
      <c r="L15" s="17">
        <f t="shared" si="1"/>
        <v>3310.188440860215</v>
      </c>
    </row>
    <row r="16" spans="1:13" s="14" customFormat="1">
      <c r="A16" s="23">
        <v>4</v>
      </c>
      <c r="B16" s="24" t="s">
        <v>15</v>
      </c>
      <c r="C16" s="25">
        <v>237130</v>
      </c>
      <c r="D16" s="25">
        <v>0</v>
      </c>
      <c r="E16" s="25">
        <v>1190129</v>
      </c>
      <c r="F16" s="25">
        <v>552656</v>
      </c>
      <c r="G16" s="25">
        <f>SUM(C16:F16)</f>
        <v>1979915</v>
      </c>
      <c r="H16" s="26">
        <v>366.5315860215054</v>
      </c>
      <c r="I16" s="26" t="s">
        <v>206</v>
      </c>
      <c r="J16" s="26">
        <v>1839.5811155913977</v>
      </c>
      <c r="K16" s="26">
        <v>854.23978494623657</v>
      </c>
      <c r="L16" s="26">
        <f t="shared" si="1"/>
        <v>3060.3524865591398</v>
      </c>
    </row>
    <row r="17" spans="1:12" s="14" customFormat="1">
      <c r="A17" s="16"/>
      <c r="B17" s="16" t="s">
        <v>28</v>
      </c>
      <c r="C17" s="17">
        <v>237130</v>
      </c>
      <c r="D17" s="17"/>
      <c r="E17" s="17">
        <v>119349</v>
      </c>
      <c r="F17" s="17">
        <v>86600</v>
      </c>
      <c r="G17" s="17">
        <f>SUM(C17:F17)</f>
        <v>443079</v>
      </c>
      <c r="H17" s="17">
        <v>366.5315860215054</v>
      </c>
      <c r="I17" s="17"/>
      <c r="J17" s="17">
        <v>184.4776209677419</v>
      </c>
      <c r="K17" s="17">
        <v>133.85752688172042</v>
      </c>
      <c r="L17" s="17">
        <f t="shared" si="1"/>
        <v>684.86673387096778</v>
      </c>
    </row>
    <row r="18" spans="1:12" s="14" customFormat="1">
      <c r="A18" s="16"/>
      <c r="B18" s="16" t="s">
        <v>30</v>
      </c>
      <c r="C18" s="17"/>
      <c r="D18" s="17"/>
      <c r="E18" s="17">
        <v>1070780</v>
      </c>
      <c r="F18" s="17">
        <v>466056</v>
      </c>
      <c r="G18" s="17">
        <f t="shared" ref="G18:G30" si="2">SUM(C18:F18)</f>
        <v>1536836</v>
      </c>
      <c r="H18" s="17"/>
      <c r="I18" s="17"/>
      <c r="J18" s="17">
        <v>1655.1034946236557</v>
      </c>
      <c r="K18" s="17">
        <v>720.38225806451601</v>
      </c>
      <c r="L18" s="17">
        <f t="shared" si="1"/>
        <v>2375.4857526881715</v>
      </c>
    </row>
    <row r="19" spans="1:12" s="14" customFormat="1">
      <c r="A19" s="23">
        <v>5</v>
      </c>
      <c r="B19" s="24" t="s">
        <v>17</v>
      </c>
      <c r="C19" s="25">
        <v>292541</v>
      </c>
      <c r="D19" s="25">
        <v>118983</v>
      </c>
      <c r="E19" s="25">
        <v>4104966</v>
      </c>
      <c r="F19" s="25">
        <v>1952197</v>
      </c>
      <c r="G19" s="25">
        <f t="shared" si="2"/>
        <v>6468687</v>
      </c>
      <c r="H19" s="26">
        <v>452.18030913978492</v>
      </c>
      <c r="I19" s="26">
        <v>183.91189516129032</v>
      </c>
      <c r="J19" s="26">
        <v>6345.0415322580648</v>
      </c>
      <c r="K19" s="26">
        <v>3017.5088037634409</v>
      </c>
      <c r="L19" s="26">
        <f t="shared" si="1"/>
        <v>9998.6425403225803</v>
      </c>
    </row>
    <row r="20" spans="1:12" s="14" customFormat="1">
      <c r="A20" s="16"/>
      <c r="B20" s="16" t="s">
        <v>33</v>
      </c>
      <c r="C20" s="17">
        <v>292541</v>
      </c>
      <c r="D20" s="17">
        <v>118983</v>
      </c>
      <c r="E20" s="17">
        <v>1313589</v>
      </c>
      <c r="F20" s="17">
        <v>117132</v>
      </c>
      <c r="G20" s="17">
        <f t="shared" si="2"/>
        <v>1842245</v>
      </c>
      <c r="H20" s="17">
        <v>452.18030913978492</v>
      </c>
      <c r="I20" s="17">
        <v>183.91189516129032</v>
      </c>
      <c r="J20" s="17">
        <v>2030.4131048387096</v>
      </c>
      <c r="K20" s="17">
        <v>181.05080645161289</v>
      </c>
      <c r="L20" s="17">
        <f t="shared" si="1"/>
        <v>2847.5561155913979</v>
      </c>
    </row>
    <row r="21" spans="1:12" s="14" customFormat="1">
      <c r="A21" s="16"/>
      <c r="B21" s="16" t="s">
        <v>35</v>
      </c>
      <c r="C21" s="17"/>
      <c r="D21" s="17"/>
      <c r="E21" s="17">
        <v>1190440</v>
      </c>
      <c r="F21" s="17">
        <v>1015142</v>
      </c>
      <c r="G21" s="17">
        <f t="shared" si="2"/>
        <v>2205582</v>
      </c>
      <c r="H21" s="17"/>
      <c r="I21" s="17"/>
      <c r="J21" s="17">
        <v>1840.061827956989</v>
      </c>
      <c r="K21" s="17">
        <v>1569.1038978494623</v>
      </c>
      <c r="L21" s="17">
        <f t="shared" si="1"/>
        <v>3409.1657258064515</v>
      </c>
    </row>
    <row r="22" spans="1:12" s="14" customFormat="1">
      <c r="A22" s="16"/>
      <c r="B22" s="16" t="s">
        <v>37</v>
      </c>
      <c r="C22" s="17"/>
      <c r="D22" s="17"/>
      <c r="E22" s="17">
        <v>1354639</v>
      </c>
      <c r="F22" s="17">
        <v>527093</v>
      </c>
      <c r="G22" s="17">
        <f t="shared" si="2"/>
        <v>1881732</v>
      </c>
      <c r="H22" s="17"/>
      <c r="I22" s="17"/>
      <c r="J22" s="17">
        <v>2093.8640456989247</v>
      </c>
      <c r="K22" s="17">
        <v>814.72708333333333</v>
      </c>
      <c r="L22" s="17">
        <f t="shared" si="1"/>
        <v>2908.5911290322579</v>
      </c>
    </row>
    <row r="23" spans="1:12" s="14" customFormat="1">
      <c r="A23" s="16"/>
      <c r="B23" s="16" t="s">
        <v>39</v>
      </c>
      <c r="C23" s="17"/>
      <c r="D23" s="17"/>
      <c r="E23" s="17">
        <v>246298</v>
      </c>
      <c r="F23" s="17">
        <v>292830</v>
      </c>
      <c r="G23" s="17">
        <f t="shared" si="2"/>
        <v>539128</v>
      </c>
      <c r="H23" s="17"/>
      <c r="I23" s="17"/>
      <c r="J23" s="17">
        <v>380.70255376344085</v>
      </c>
      <c r="K23" s="17">
        <v>452.6270161290322</v>
      </c>
      <c r="L23" s="17">
        <f t="shared" si="1"/>
        <v>833.32956989247305</v>
      </c>
    </row>
    <row r="24" spans="1:12" s="14" customFormat="1" ht="15.75" customHeight="1">
      <c r="A24" s="23">
        <v>6</v>
      </c>
      <c r="B24" s="24" t="s">
        <v>19</v>
      </c>
      <c r="C24" s="25">
        <v>8451</v>
      </c>
      <c r="D24" s="25">
        <v>0</v>
      </c>
      <c r="E24" s="25">
        <v>1127236</v>
      </c>
      <c r="F24" s="25">
        <v>1024924</v>
      </c>
      <c r="G24" s="25">
        <f t="shared" si="2"/>
        <v>2160611</v>
      </c>
      <c r="H24" s="26">
        <v>13.062701612903226</v>
      </c>
      <c r="I24" s="26" t="s">
        <v>206</v>
      </c>
      <c r="J24" s="26">
        <v>1742.3674731182793</v>
      </c>
      <c r="K24" s="26">
        <v>1584.2239247311825</v>
      </c>
      <c r="L24" s="26">
        <f t="shared" si="1"/>
        <v>3339.6540994623651</v>
      </c>
    </row>
    <row r="25" spans="1:12" s="14" customFormat="1">
      <c r="A25" s="16"/>
      <c r="B25" s="16" t="s">
        <v>42</v>
      </c>
      <c r="C25" s="17">
        <v>8451</v>
      </c>
      <c r="D25" s="17"/>
      <c r="E25" s="17">
        <v>52980.091999999997</v>
      </c>
      <c r="F25" s="17">
        <v>71744.680000000008</v>
      </c>
      <c r="G25" s="17">
        <f t="shared" si="2"/>
        <v>133175.772</v>
      </c>
      <c r="H25" s="17">
        <v>13.062701612903226</v>
      </c>
      <c r="I25" s="17"/>
      <c r="J25" s="17">
        <v>81.891271236559135</v>
      </c>
      <c r="K25" s="17">
        <v>110.89567473118279</v>
      </c>
      <c r="L25" s="17">
        <f t="shared" si="1"/>
        <v>205.84964758064515</v>
      </c>
    </row>
    <row r="26" spans="1:12" s="14" customFormat="1">
      <c r="A26" s="16"/>
      <c r="B26" s="16" t="s">
        <v>44</v>
      </c>
      <c r="C26" s="17"/>
      <c r="D26" s="17"/>
      <c r="E26" s="17">
        <v>379878.53200000001</v>
      </c>
      <c r="F26" s="17">
        <v>274679.63200000004</v>
      </c>
      <c r="G26" s="17">
        <f t="shared" si="2"/>
        <v>654558.16400000011</v>
      </c>
      <c r="H26" s="17"/>
      <c r="I26" s="17"/>
      <c r="J26" s="17">
        <v>587.17783844086023</v>
      </c>
      <c r="K26" s="17">
        <v>424.572011827957</v>
      </c>
      <c r="L26" s="17">
        <f t="shared" si="1"/>
        <v>1011.7498502688172</v>
      </c>
    </row>
    <row r="27" spans="1:12" s="14" customFormat="1">
      <c r="A27" s="16"/>
      <c r="B27" s="16" t="s">
        <v>46</v>
      </c>
      <c r="C27" s="17"/>
      <c r="D27" s="17"/>
      <c r="E27" s="17">
        <v>63125.216</v>
      </c>
      <c r="F27" s="17">
        <v>34847.416000000005</v>
      </c>
      <c r="G27" s="17">
        <f t="shared" si="2"/>
        <v>97972.632000000012</v>
      </c>
      <c r="H27" s="17"/>
      <c r="I27" s="17"/>
      <c r="J27" s="17">
        <v>97.572578494623656</v>
      </c>
      <c r="K27" s="17">
        <v>53.86361344086022</v>
      </c>
      <c r="L27" s="17">
        <f t="shared" si="1"/>
        <v>151.43619193548386</v>
      </c>
    </row>
    <row r="28" spans="1:12" s="14" customFormat="1">
      <c r="A28" s="16"/>
      <c r="B28" s="16" t="s">
        <v>48</v>
      </c>
      <c r="C28" s="17"/>
      <c r="D28" s="17"/>
      <c r="E28" s="17">
        <v>19163.012000000002</v>
      </c>
      <c r="F28" s="17">
        <v>24598.175999999999</v>
      </c>
      <c r="G28" s="17">
        <f t="shared" si="2"/>
        <v>43761.188000000002</v>
      </c>
      <c r="H28" s="17"/>
      <c r="I28" s="17"/>
      <c r="J28" s="17">
        <v>29.620247043010753</v>
      </c>
      <c r="K28" s="17">
        <v>38.02137419354839</v>
      </c>
      <c r="L28" s="17">
        <f t="shared" si="1"/>
        <v>67.641621236559146</v>
      </c>
    </row>
    <row r="29" spans="1:12" s="14" customFormat="1">
      <c r="A29" s="16"/>
      <c r="B29" s="16" t="s">
        <v>50</v>
      </c>
      <c r="C29" s="17"/>
      <c r="D29" s="17"/>
      <c r="E29" s="17">
        <v>612089.14800000004</v>
      </c>
      <c r="F29" s="17">
        <v>619054.0959999999</v>
      </c>
      <c r="G29" s="17">
        <f t="shared" si="2"/>
        <v>1231143.2439999999</v>
      </c>
      <c r="H29" s="17"/>
      <c r="I29" s="17"/>
      <c r="J29" s="17">
        <v>946.10553790322581</v>
      </c>
      <c r="K29" s="17">
        <v>956.87125053763418</v>
      </c>
      <c r="L29" s="17">
        <f t="shared" si="1"/>
        <v>1902.97678844086</v>
      </c>
    </row>
    <row r="30" spans="1:12" s="14" customFormat="1">
      <c r="A30" s="23">
        <v>7</v>
      </c>
      <c r="B30" s="24" t="s">
        <v>21</v>
      </c>
      <c r="C30" s="25">
        <v>727887</v>
      </c>
      <c r="D30" s="25">
        <v>0</v>
      </c>
      <c r="E30" s="25">
        <v>1846383.9999999998</v>
      </c>
      <c r="F30" s="25">
        <v>1637694</v>
      </c>
      <c r="G30" s="25">
        <f t="shared" si="2"/>
        <v>4211965</v>
      </c>
      <c r="H30" s="26">
        <v>1125.0941532258064</v>
      </c>
      <c r="I30" s="26" t="s">
        <v>206</v>
      </c>
      <c r="J30" s="26">
        <v>2853.9537634408598</v>
      </c>
      <c r="K30" s="26">
        <v>2531.3818548387094</v>
      </c>
      <c r="L30" s="26">
        <f t="shared" si="1"/>
        <v>6510.4297715053763</v>
      </c>
    </row>
    <row r="31" spans="1:12" s="14" customFormat="1">
      <c r="A31" s="16"/>
      <c r="B31" s="16" t="s">
        <v>53</v>
      </c>
      <c r="C31" s="17">
        <v>727887</v>
      </c>
      <c r="D31" s="17">
        <v>0</v>
      </c>
      <c r="E31" s="17">
        <v>1846383.9999999998</v>
      </c>
      <c r="F31" s="17">
        <v>1637694</v>
      </c>
      <c r="G31" s="17">
        <f t="shared" ref="G31:L31" si="3">G30</f>
        <v>4211965</v>
      </c>
      <c r="H31" s="17">
        <v>1125.0941532258064</v>
      </c>
      <c r="I31" s="17"/>
      <c r="J31" s="17">
        <v>2853.9537634408598</v>
      </c>
      <c r="K31" s="17">
        <v>2531.3818548387094</v>
      </c>
      <c r="L31" s="17">
        <f t="shared" si="3"/>
        <v>6510.4297715053763</v>
      </c>
    </row>
    <row r="32" spans="1:12" s="14" customFormat="1" ht="14.25" customHeight="1">
      <c r="A32" s="23">
        <v>8</v>
      </c>
      <c r="B32" s="24" t="s">
        <v>23</v>
      </c>
      <c r="C32" s="25">
        <v>0</v>
      </c>
      <c r="D32" s="25">
        <v>0</v>
      </c>
      <c r="E32" s="25">
        <v>1889721</v>
      </c>
      <c r="F32" s="25">
        <v>657616</v>
      </c>
      <c r="G32" s="25">
        <f>SUM(C32:F32)</f>
        <v>2547337</v>
      </c>
      <c r="H32" s="26" t="s">
        <v>206</v>
      </c>
      <c r="I32" s="26" t="s">
        <v>206</v>
      </c>
      <c r="J32" s="26">
        <v>2920.9397177419355</v>
      </c>
      <c r="K32" s="26">
        <v>1016.4763440860214</v>
      </c>
      <c r="L32" s="26">
        <f>H32+I32+J32+K32</f>
        <v>3937.416061827957</v>
      </c>
    </row>
    <row r="33" spans="1:12" s="14" customFormat="1">
      <c r="A33" s="16"/>
      <c r="B33" s="16" t="s">
        <v>56</v>
      </c>
      <c r="C33" s="17"/>
      <c r="D33" s="17"/>
      <c r="E33" s="17">
        <v>1889721</v>
      </c>
      <c r="F33" s="17">
        <v>657616</v>
      </c>
      <c r="G33" s="17">
        <f>G32</f>
        <v>2547337</v>
      </c>
      <c r="H33" s="17"/>
      <c r="I33" s="17"/>
      <c r="J33" s="17">
        <v>2920.9397177419355</v>
      </c>
      <c r="K33" s="17">
        <v>1016.4763440860214</v>
      </c>
      <c r="L33" s="17">
        <f>K33+J33</f>
        <v>3937.416061827957</v>
      </c>
    </row>
    <row r="34" spans="1:12" s="14" customFormat="1">
      <c r="A34" s="23">
        <v>9</v>
      </c>
      <c r="B34" s="24" t="s">
        <v>24</v>
      </c>
      <c r="C34" s="25">
        <v>1421913</v>
      </c>
      <c r="D34" s="25">
        <v>419758</v>
      </c>
      <c r="E34" s="25">
        <v>1834020</v>
      </c>
      <c r="F34" s="25">
        <v>1169235</v>
      </c>
      <c r="G34" s="25">
        <f t="shared" ref="G34:G39" si="4">SUM(C34:F34)</f>
        <v>4844926</v>
      </c>
      <c r="H34" s="26">
        <v>2197.84939516129</v>
      </c>
      <c r="I34" s="26">
        <v>648.81948924731182</v>
      </c>
      <c r="J34" s="26">
        <v>2834.8427419354834</v>
      </c>
      <c r="K34" s="26">
        <v>1807.2852822580644</v>
      </c>
      <c r="L34" s="26">
        <f t="shared" ref="L34:L45" si="5">H34+I34+J34+K34</f>
        <v>7488.7969086021494</v>
      </c>
    </row>
    <row r="35" spans="1:12" s="14" customFormat="1">
      <c r="A35" s="16"/>
      <c r="B35" s="16" t="s">
        <v>59</v>
      </c>
      <c r="C35" s="17">
        <v>1421913</v>
      </c>
      <c r="D35" s="17">
        <v>419758</v>
      </c>
      <c r="E35" s="17">
        <v>1834020</v>
      </c>
      <c r="F35" s="17">
        <v>1169235</v>
      </c>
      <c r="G35" s="17">
        <f>SUM(C35:F35)</f>
        <v>4844926</v>
      </c>
      <c r="H35" s="17"/>
      <c r="I35" s="17"/>
      <c r="J35" s="17">
        <v>2834.8427419354834</v>
      </c>
      <c r="K35" s="17">
        <v>1807.2852822580644</v>
      </c>
      <c r="L35" s="17">
        <f t="shared" si="5"/>
        <v>4642.1280241935474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si="4"/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23">
        <v>10</v>
      </c>
      <c r="B41" s="24" t="s">
        <v>26</v>
      </c>
      <c r="C41" s="25">
        <v>9703</v>
      </c>
      <c r="D41" s="25">
        <v>11995</v>
      </c>
      <c r="E41" s="25">
        <v>1069545</v>
      </c>
      <c r="F41" s="25">
        <v>1528605</v>
      </c>
      <c r="G41" s="25">
        <f>SUM(C41:F41)</f>
        <v>2619848</v>
      </c>
      <c r="H41" s="26">
        <v>14.997916666666665</v>
      </c>
      <c r="I41" s="26">
        <v>18.540658602150536</v>
      </c>
      <c r="J41" s="26">
        <v>1653.1945564516129</v>
      </c>
      <c r="K41" s="26">
        <v>2362.7631048387098</v>
      </c>
      <c r="L41" s="26">
        <f t="shared" si="5"/>
        <v>4049.49623655914</v>
      </c>
    </row>
    <row r="42" spans="1:12" s="14" customFormat="1">
      <c r="A42" s="16"/>
      <c r="B42" s="16" t="s">
        <v>72</v>
      </c>
      <c r="C42" s="17">
        <v>9703</v>
      </c>
      <c r="D42" s="17">
        <v>11995</v>
      </c>
      <c r="E42" s="17">
        <v>1069545</v>
      </c>
      <c r="F42" s="17">
        <v>1528605</v>
      </c>
      <c r="G42" s="17">
        <f>C42+D42+E42+F42</f>
        <v>2619848</v>
      </c>
      <c r="H42" s="17"/>
      <c r="I42" s="17">
        <v>18.540658602150536</v>
      </c>
      <c r="J42" s="17">
        <v>1653.1945564516129</v>
      </c>
      <c r="K42" s="17">
        <v>2362.7631048387098</v>
      </c>
      <c r="L42" s="17">
        <f t="shared" si="5"/>
        <v>4034.4983198924733</v>
      </c>
    </row>
    <row r="43" spans="1:12" s="14" customFormat="1">
      <c r="A43" s="23">
        <v>11</v>
      </c>
      <c r="B43" s="24" t="s">
        <v>27</v>
      </c>
      <c r="C43" s="25">
        <v>5662621</v>
      </c>
      <c r="D43" s="25">
        <v>1247722</v>
      </c>
      <c r="E43" s="25">
        <v>19163985</v>
      </c>
      <c r="F43" s="25">
        <v>3800585</v>
      </c>
      <c r="G43" s="25">
        <f t="shared" ref="G43:G45" si="6">SUM(C43:F43)</f>
        <v>29874913</v>
      </c>
      <c r="H43" s="28">
        <v>8752.7071908602138</v>
      </c>
      <c r="I43" s="28">
        <v>1928.6025537634407</v>
      </c>
      <c r="J43" s="26">
        <v>29621.751008064512</v>
      </c>
      <c r="K43" s="26">
        <v>5874.5601478494618</v>
      </c>
      <c r="L43" s="26">
        <f t="shared" si="5"/>
        <v>46177.620900537629</v>
      </c>
    </row>
    <row r="44" spans="1:12" s="29" customFormat="1" ht="16.5" customHeight="1">
      <c r="A44" s="22"/>
      <c r="B44" s="22" t="s">
        <v>75</v>
      </c>
      <c r="C44" s="17">
        <v>5662621</v>
      </c>
      <c r="D44" s="17">
        <v>1247722</v>
      </c>
      <c r="E44" s="17">
        <v>19163985</v>
      </c>
      <c r="F44" s="17">
        <v>3800585</v>
      </c>
      <c r="G44" s="17">
        <f>G43-G45</f>
        <v>29874913</v>
      </c>
      <c r="H44" s="17">
        <v>8752.7071908602138</v>
      </c>
      <c r="I44" s="17">
        <v>1928.6025537634407</v>
      </c>
      <c r="J44" s="17">
        <v>29621.751008064512</v>
      </c>
      <c r="K44" s="17">
        <v>5874.5601478494618</v>
      </c>
      <c r="L44" s="17">
        <f t="shared" si="5"/>
        <v>46177.620900537629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f t="shared" si="6"/>
        <v>0</v>
      </c>
      <c r="H45" s="30"/>
      <c r="I45" s="30"/>
      <c r="J45" s="30"/>
      <c r="K45" s="30"/>
      <c r="L45" s="30">
        <f t="shared" si="5"/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213760</v>
      </c>
      <c r="F46" s="31">
        <v>19542</v>
      </c>
      <c r="G46" s="31">
        <f>SUM(C46:F46)</f>
        <v>233302</v>
      </c>
      <c r="H46" s="32" t="s">
        <v>206</v>
      </c>
      <c r="I46" s="32" t="s">
        <v>206</v>
      </c>
      <c r="J46" s="32">
        <v>330.4086021505376</v>
      </c>
      <c r="K46" s="32">
        <v>30.206048387096772</v>
      </c>
      <c r="L46" s="32">
        <f>H46+I46+J46+K46</f>
        <v>360.61465053763436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19542</v>
      </c>
      <c r="G47" s="17">
        <f>G46</f>
        <v>233302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806153</v>
      </c>
      <c r="F48" s="25">
        <v>564381</v>
      </c>
      <c r="G48" s="25">
        <f>SUM(C48:F48)</f>
        <v>1370534</v>
      </c>
      <c r="H48" s="28" t="s">
        <v>206</v>
      </c>
      <c r="I48" s="28" t="s">
        <v>206</v>
      </c>
      <c r="J48" s="26">
        <v>1246.0698252688171</v>
      </c>
      <c r="K48" s="26">
        <v>872.36310483870966</v>
      </c>
      <c r="L48" s="26">
        <f t="shared" ref="L48:L70" si="7">H48+I48+J48+K48</f>
        <v>2118.4329301075268</v>
      </c>
    </row>
    <row r="49" spans="1:12" s="14" customFormat="1">
      <c r="A49" s="22"/>
      <c r="B49" s="22" t="s">
        <v>83</v>
      </c>
      <c r="C49" s="17"/>
      <c r="D49" s="17"/>
      <c r="E49" s="17">
        <v>806153</v>
      </c>
      <c r="F49" s="17">
        <v>564381</v>
      </c>
      <c r="G49" s="17">
        <f t="shared" ref="G49" si="8">G48</f>
        <v>1370534</v>
      </c>
      <c r="H49" s="17"/>
      <c r="I49" s="17"/>
      <c r="J49" s="17">
        <v>1246.0698252688171</v>
      </c>
      <c r="K49" s="17">
        <v>872.36310483870966</v>
      </c>
      <c r="L49" s="17">
        <f t="shared" si="7"/>
        <v>2118.4329301075268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2189064</v>
      </c>
      <c r="F50" s="25">
        <v>553647</v>
      </c>
      <c r="G50" s="25">
        <f t="shared" ref="G50:G57" si="9">SUM(C50:F50)</f>
        <v>2742711</v>
      </c>
      <c r="H50" s="26" t="s">
        <v>206</v>
      </c>
      <c r="I50" s="26" t="s">
        <v>206</v>
      </c>
      <c r="J50" s="26">
        <v>3383.633870967742</v>
      </c>
      <c r="K50" s="26">
        <v>855.77157258064506</v>
      </c>
      <c r="L50" s="26">
        <f t="shared" si="7"/>
        <v>4239.4054435483868</v>
      </c>
    </row>
    <row r="51" spans="1:12" s="14" customFormat="1">
      <c r="A51" s="22"/>
      <c r="B51" s="22" t="s">
        <v>86</v>
      </c>
      <c r="C51" s="17"/>
      <c r="D51" s="17"/>
      <c r="E51" s="17">
        <v>875627</v>
      </c>
      <c r="F51" s="17">
        <v>16609</v>
      </c>
      <c r="G51" s="17">
        <f t="shared" si="9"/>
        <v>892236</v>
      </c>
      <c r="H51" s="17"/>
      <c r="I51" s="17"/>
      <c r="J51" s="17">
        <v>1353.4557123655914</v>
      </c>
      <c r="K51" s="17">
        <v>25.672513440860214</v>
      </c>
      <c r="L51" s="17">
        <f t="shared" si="7"/>
        <v>1379.1282258064516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218906</v>
      </c>
      <c r="F52" s="17">
        <v>387553</v>
      </c>
      <c r="G52" s="17">
        <f t="shared" si="9"/>
        <v>606459</v>
      </c>
      <c r="H52" s="17"/>
      <c r="I52" s="17"/>
      <c r="J52" s="17">
        <v>338</v>
      </c>
      <c r="K52" s="17">
        <v>599.0990591397848</v>
      </c>
      <c r="L52" s="17">
        <f t="shared" si="7"/>
        <v>937.0990591397848</v>
      </c>
    </row>
    <row r="53" spans="1:12" s="14" customFormat="1">
      <c r="A53" s="22"/>
      <c r="B53" s="22" t="s">
        <v>90</v>
      </c>
      <c r="C53" s="17"/>
      <c r="D53" s="17"/>
      <c r="E53" s="17">
        <v>175125</v>
      </c>
      <c r="F53" s="17">
        <v>149485</v>
      </c>
      <c r="G53" s="17">
        <f t="shared" si="9"/>
        <v>324610</v>
      </c>
      <c r="H53" s="17"/>
      <c r="I53" s="17"/>
      <c r="J53" s="17">
        <v>271</v>
      </c>
      <c r="K53" s="17">
        <v>231</v>
      </c>
      <c r="L53" s="17">
        <f t="shared" si="7"/>
        <v>502</v>
      </c>
    </row>
    <row r="54" spans="1:12" s="14" customFormat="1">
      <c r="A54" s="22"/>
      <c r="B54" s="22" t="s">
        <v>92</v>
      </c>
      <c r="C54" s="17"/>
      <c r="D54" s="17"/>
      <c r="E54" s="17">
        <v>656719</v>
      </c>
      <c r="F54" s="17">
        <v>0</v>
      </c>
      <c r="G54" s="17">
        <f t="shared" si="9"/>
        <v>656719</v>
      </c>
      <c r="H54" s="17"/>
      <c r="I54" s="17"/>
      <c r="J54" s="17">
        <v>1015</v>
      </c>
      <c r="K54" s="17">
        <v>0</v>
      </c>
      <c r="L54" s="17">
        <f t="shared" si="7"/>
        <v>1015</v>
      </c>
    </row>
    <row r="55" spans="1:12" s="14" customFormat="1">
      <c r="A55" s="22"/>
      <c r="B55" s="22" t="s">
        <v>94</v>
      </c>
      <c r="C55" s="17"/>
      <c r="D55" s="17"/>
      <c r="E55" s="17">
        <v>109453</v>
      </c>
      <c r="F55" s="17">
        <v>0</v>
      </c>
      <c r="G55" s="17">
        <f t="shared" si="9"/>
        <v>109453</v>
      </c>
      <c r="H55" s="17"/>
      <c r="I55" s="17"/>
      <c r="J55" s="17">
        <v>169</v>
      </c>
      <c r="K55" s="17">
        <v>0</v>
      </c>
      <c r="L55" s="17">
        <f t="shared" si="7"/>
        <v>169</v>
      </c>
    </row>
    <row r="56" spans="1:12" s="14" customFormat="1">
      <c r="A56" s="22"/>
      <c r="B56" s="22" t="s">
        <v>96</v>
      </c>
      <c r="C56" s="17"/>
      <c r="D56" s="17"/>
      <c r="E56" s="17">
        <v>153234</v>
      </c>
      <c r="F56" s="17">
        <v>0</v>
      </c>
      <c r="G56" s="17">
        <f t="shared" si="9"/>
        <v>153234</v>
      </c>
      <c r="H56" s="17"/>
      <c r="I56" s="17"/>
      <c r="J56" s="17">
        <v>237</v>
      </c>
      <c r="K56" s="17">
        <v>0</v>
      </c>
      <c r="L56" s="17">
        <f t="shared" si="7"/>
        <v>237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153600</v>
      </c>
      <c r="F57" s="20">
        <v>384843</v>
      </c>
      <c r="G57" s="20">
        <f t="shared" si="9"/>
        <v>538443</v>
      </c>
      <c r="H57" s="21" t="s">
        <v>206</v>
      </c>
      <c r="I57" s="21" t="s">
        <v>206</v>
      </c>
      <c r="J57" s="21">
        <v>237.41935483870964</v>
      </c>
      <c r="K57" s="21">
        <v>594.85141129032252</v>
      </c>
      <c r="L57" s="33">
        <f t="shared" si="7"/>
        <v>832.27076612903215</v>
      </c>
    </row>
    <row r="58" spans="1:12" s="14" customFormat="1">
      <c r="A58" s="22"/>
      <c r="B58" s="22" t="s">
        <v>99</v>
      </c>
      <c r="C58" s="17"/>
      <c r="D58" s="17"/>
      <c r="E58" s="17">
        <v>153600</v>
      </c>
      <c r="F58" s="17">
        <v>384843</v>
      </c>
      <c r="G58" s="17">
        <f>G57</f>
        <v>538443</v>
      </c>
      <c r="H58" s="17"/>
      <c r="I58" s="17"/>
      <c r="J58" s="17">
        <v>237.41935483870964</v>
      </c>
      <c r="K58" s="17">
        <v>594.85141129032252</v>
      </c>
      <c r="L58" s="17">
        <f t="shared" si="7"/>
        <v>832.27076612903215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821389</v>
      </c>
      <c r="F59" s="25">
        <v>402200</v>
      </c>
      <c r="G59" s="25">
        <f>SUM(C59:F59)</f>
        <v>1223589</v>
      </c>
      <c r="H59" s="26" t="s">
        <v>206</v>
      </c>
      <c r="I59" s="26" t="s">
        <v>206</v>
      </c>
      <c r="J59" s="26">
        <v>1269.6200940860215</v>
      </c>
      <c r="K59" s="26">
        <v>621.68010752688167</v>
      </c>
      <c r="L59" s="26">
        <f t="shared" si="7"/>
        <v>1891.300201612903</v>
      </c>
    </row>
    <row r="60" spans="1:12" s="14" customFormat="1">
      <c r="A60" s="22"/>
      <c r="B60" s="16" t="s">
        <v>102</v>
      </c>
      <c r="C60" s="17"/>
      <c r="D60" s="17"/>
      <c r="E60" s="17">
        <v>821389</v>
      </c>
      <c r="F60" s="17">
        <v>402200</v>
      </c>
      <c r="G60" s="17">
        <f>G59</f>
        <v>1223589</v>
      </c>
      <c r="H60" s="17"/>
      <c r="I60" s="17"/>
      <c r="J60" s="17">
        <v>1269.6200940860215</v>
      </c>
      <c r="K60" s="17">
        <v>621.68010752688167</v>
      </c>
      <c r="L60" s="17">
        <f t="shared" si="7"/>
        <v>1891.300201612903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621285</v>
      </c>
      <c r="F61" s="25">
        <v>631765</v>
      </c>
      <c r="G61" s="25">
        <f>SUM(C61:F61)</f>
        <v>1253050</v>
      </c>
      <c r="H61" s="26" t="s">
        <v>206</v>
      </c>
      <c r="I61" s="26" t="s">
        <v>206</v>
      </c>
      <c r="J61" s="26">
        <v>960.31955645161281</v>
      </c>
      <c r="K61" s="26">
        <v>976.51848118279565</v>
      </c>
      <c r="L61" s="26">
        <f t="shared" si="7"/>
        <v>1936.8380376344085</v>
      </c>
    </row>
    <row r="62" spans="1:12" s="14" customFormat="1">
      <c r="A62" s="22"/>
      <c r="B62" s="22" t="s">
        <v>105</v>
      </c>
      <c r="C62" s="17"/>
      <c r="D62" s="17"/>
      <c r="E62" s="17">
        <v>621285</v>
      </c>
      <c r="F62" s="17">
        <v>631765</v>
      </c>
      <c r="G62" s="17">
        <f>G61</f>
        <v>1253050</v>
      </c>
      <c r="H62" s="17"/>
      <c r="I62" s="17"/>
      <c r="J62" s="17">
        <v>960.31955645161281</v>
      </c>
      <c r="K62" s="17">
        <v>976.51848118279565</v>
      </c>
      <c r="L62" s="17">
        <f t="shared" si="7"/>
        <v>1936.8380376344085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2489272</v>
      </c>
      <c r="F63" s="25">
        <v>2117239</v>
      </c>
      <c r="G63" s="25">
        <f>SUM(C63:F63)</f>
        <v>4606511</v>
      </c>
      <c r="H63" s="26" t="s">
        <v>206</v>
      </c>
      <c r="I63" s="26" t="s">
        <v>206</v>
      </c>
      <c r="J63" s="26">
        <v>3847.6650537634409</v>
      </c>
      <c r="K63" s="26">
        <v>3272.6140456989247</v>
      </c>
      <c r="L63" s="26">
        <f t="shared" si="7"/>
        <v>7120.2790994623656</v>
      </c>
    </row>
    <row r="64" spans="1:12" s="14" customFormat="1">
      <c r="A64" s="34"/>
      <c r="B64" s="34" t="s">
        <v>108</v>
      </c>
      <c r="C64" s="17"/>
      <c r="D64" s="17"/>
      <c r="E64" s="17">
        <v>479931</v>
      </c>
      <c r="F64" s="17">
        <v>408203</v>
      </c>
      <c r="G64" s="27">
        <f>SUM(C64:F64)</f>
        <v>888134</v>
      </c>
      <c r="H64" s="27"/>
      <c r="I64" s="27"/>
      <c r="J64" s="27">
        <v>741.82883064516125</v>
      </c>
      <c r="K64" s="27">
        <v>630.95893817204296</v>
      </c>
      <c r="L64" s="27">
        <f t="shared" si="7"/>
        <v>1372.7877688172043</v>
      </c>
    </row>
    <row r="65" spans="1:13" s="14" customFormat="1">
      <c r="A65" s="34"/>
      <c r="B65" s="34" t="s">
        <v>109</v>
      </c>
      <c r="C65" s="17"/>
      <c r="D65" s="17"/>
      <c r="E65" s="17">
        <v>1047984</v>
      </c>
      <c r="F65" s="17">
        <v>891358</v>
      </c>
      <c r="G65" s="27">
        <f>SUM(C65:F65)</f>
        <v>1939342</v>
      </c>
      <c r="H65" s="27"/>
      <c r="I65" s="27"/>
      <c r="J65" s="27">
        <v>1619.8677419354838</v>
      </c>
      <c r="K65" s="27">
        <v>1377.7711021505374</v>
      </c>
      <c r="L65" s="27">
        <f t="shared" si="7"/>
        <v>2997.638844086021</v>
      </c>
    </row>
    <row r="66" spans="1:13" s="14" customFormat="1">
      <c r="A66" s="34"/>
      <c r="B66" s="34" t="s">
        <v>110</v>
      </c>
      <c r="C66" s="17"/>
      <c r="D66" s="17"/>
      <c r="E66" s="17">
        <v>961357</v>
      </c>
      <c r="F66" s="17">
        <v>817678</v>
      </c>
      <c r="G66" s="27">
        <f>SUM(C66:F66)</f>
        <v>1779035</v>
      </c>
      <c r="H66" s="27"/>
      <c r="I66" s="27"/>
      <c r="J66" s="27">
        <v>1485.9684811827956</v>
      </c>
      <c r="K66" s="27">
        <v>1263.884005376344</v>
      </c>
      <c r="L66" s="27">
        <f t="shared" si="7"/>
        <v>2749.8524865591398</v>
      </c>
    </row>
    <row r="67" spans="1:13" s="35" customFormat="1">
      <c r="A67" s="23">
        <v>19</v>
      </c>
      <c r="B67" s="24" t="s">
        <v>41</v>
      </c>
      <c r="C67" s="25">
        <v>213548</v>
      </c>
      <c r="D67" s="25">
        <v>9742</v>
      </c>
      <c r="E67" s="25">
        <v>676854</v>
      </c>
      <c r="F67" s="25">
        <v>629271</v>
      </c>
      <c r="G67" s="25">
        <f>SUM(C67:F67)</f>
        <v>1529415</v>
      </c>
      <c r="H67" s="26">
        <v>330.08091397849455</v>
      </c>
      <c r="I67" s="26">
        <v>15.058198924731181</v>
      </c>
      <c r="J67" s="26">
        <v>1046.2124999999999</v>
      </c>
      <c r="K67" s="26">
        <v>972.66350806451601</v>
      </c>
      <c r="L67" s="26">
        <f t="shared" si="7"/>
        <v>2364.0151209677415</v>
      </c>
      <c r="M67" s="14"/>
    </row>
    <row r="68" spans="1:13" s="35" customFormat="1">
      <c r="A68" s="34"/>
      <c r="B68" s="34" t="s">
        <v>111</v>
      </c>
      <c r="C68" s="17">
        <v>213548</v>
      </c>
      <c r="D68" s="17">
        <v>9742</v>
      </c>
      <c r="E68" s="17">
        <v>676854</v>
      </c>
      <c r="F68" s="17">
        <v>629271</v>
      </c>
      <c r="G68" s="17">
        <f t="shared" ref="G68" si="10">G67</f>
        <v>1529415</v>
      </c>
      <c r="H68" s="17">
        <v>330.08091397849455</v>
      </c>
      <c r="I68" s="17">
        <v>15.058198924731181</v>
      </c>
      <c r="J68" s="17">
        <v>1046.2124999999999</v>
      </c>
      <c r="K68" s="17">
        <v>972.66350806451601</v>
      </c>
      <c r="L68" s="17">
        <f t="shared" si="7"/>
        <v>2364.0151209677415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11896</v>
      </c>
      <c r="D69" s="25">
        <v>0</v>
      </c>
      <c r="E69" s="25">
        <v>5332928</v>
      </c>
      <c r="F69" s="25">
        <v>3361070</v>
      </c>
      <c r="G69" s="25">
        <f>SUM(C69:F69)</f>
        <v>8705894</v>
      </c>
      <c r="H69" s="26">
        <v>18.38763440860215</v>
      </c>
      <c r="I69" s="26" t="s">
        <v>206</v>
      </c>
      <c r="J69" s="26">
        <v>8243.1010752688162</v>
      </c>
      <c r="K69" s="26">
        <v>5195.2022849462364</v>
      </c>
      <c r="L69" s="26">
        <f t="shared" si="7"/>
        <v>13456.690994623656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5332928</v>
      </c>
      <c r="F70" s="17">
        <v>3347625.72</v>
      </c>
      <c r="G70" s="27">
        <f>F70+E70</f>
        <v>8680553.7200000007</v>
      </c>
      <c r="H70" s="27"/>
      <c r="I70" s="27"/>
      <c r="J70" s="27">
        <v>8243.1010752688162</v>
      </c>
      <c r="K70" s="27">
        <v>5195.2022849462364</v>
      </c>
      <c r="L70" s="27">
        <f t="shared" si="7"/>
        <v>13438.303360215054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13444.28</v>
      </c>
      <c r="G71" s="27">
        <f>F71+E71</f>
        <v>13444.28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504685</v>
      </c>
      <c r="E72" s="25">
        <v>793203</v>
      </c>
      <c r="F72" s="25">
        <v>567182</v>
      </c>
      <c r="G72" s="25">
        <f>SUM(C72:F72)</f>
        <v>1865070</v>
      </c>
      <c r="H72" s="26" t="s">
        <v>206</v>
      </c>
      <c r="I72" s="26">
        <v>780.09106182795699</v>
      </c>
      <c r="J72" s="26">
        <v>1226.0530241935483</v>
      </c>
      <c r="K72" s="26">
        <v>876.69260752688172</v>
      </c>
      <c r="L72" s="26">
        <f>H72+I72+J72+K72</f>
        <v>2882.8366935483868</v>
      </c>
    </row>
    <row r="73" spans="1:13" s="35" customFormat="1">
      <c r="A73" s="34"/>
      <c r="B73" s="34" t="s">
        <v>114</v>
      </c>
      <c r="C73" s="17"/>
      <c r="D73" s="17"/>
      <c r="E73" s="17">
        <v>793203</v>
      </c>
      <c r="F73" s="17">
        <v>249560.08</v>
      </c>
      <c r="G73" s="27">
        <f>E73+F73</f>
        <v>1042763.08</v>
      </c>
      <c r="H73" s="27"/>
      <c r="I73" s="27"/>
      <c r="J73" s="27">
        <v>1226.0530241935483</v>
      </c>
      <c r="K73" s="27">
        <v>385.74474731182795</v>
      </c>
      <c r="L73" s="27">
        <f>H73+I73+J73+K73</f>
        <v>1611.7977715053762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317621.92000000004</v>
      </c>
      <c r="G74" s="27">
        <f>E74+F74</f>
        <v>317621.92000000004</v>
      </c>
      <c r="H74" s="27"/>
      <c r="I74" s="27"/>
      <c r="J74" s="27"/>
      <c r="K74" s="27">
        <v>490.94786021505382</v>
      </c>
      <c r="L74" s="27">
        <f>H74+I74+J74+K74</f>
        <v>490.94786021505382</v>
      </c>
    </row>
    <row r="75" spans="1:13" s="35" customFormat="1">
      <c r="A75" s="18">
        <v>22</v>
      </c>
      <c r="B75" s="19" t="s">
        <v>47</v>
      </c>
      <c r="C75" s="20">
        <v>49286</v>
      </c>
      <c r="D75" s="20">
        <v>0</v>
      </c>
      <c r="E75" s="20">
        <v>2588375</v>
      </c>
      <c r="F75" s="20">
        <v>766436</v>
      </c>
      <c r="G75" s="20">
        <f>SUM(C75:F75)</f>
        <v>3404097</v>
      </c>
      <c r="H75" s="21">
        <v>76.181317204301081</v>
      </c>
      <c r="I75" s="21" t="s">
        <v>206</v>
      </c>
      <c r="J75" s="21">
        <v>4000.848454301075</v>
      </c>
      <c r="K75" s="21">
        <v>1184.6793010752688</v>
      </c>
      <c r="L75" s="21">
        <f>H75+I75+J75+K75</f>
        <v>5261.7090725806447</v>
      </c>
    </row>
    <row r="76" spans="1:13" s="35" customFormat="1">
      <c r="A76" s="34"/>
      <c r="B76" s="34" t="s">
        <v>115</v>
      </c>
      <c r="C76" s="17">
        <v>49286</v>
      </c>
      <c r="D76" s="17">
        <v>0</v>
      </c>
      <c r="E76" s="17">
        <v>2588375</v>
      </c>
      <c r="F76" s="17">
        <v>766436</v>
      </c>
      <c r="G76" s="27">
        <f>F76+E76+C76</f>
        <v>3404097</v>
      </c>
      <c r="H76" s="27">
        <v>76.181317204301081</v>
      </c>
      <c r="I76" s="27"/>
      <c r="J76" s="27">
        <v>4000.848454301075</v>
      </c>
      <c r="K76" s="27">
        <v>1184.6793010752688</v>
      </c>
      <c r="L76" s="27">
        <f>L75</f>
        <v>5261.7090725806447</v>
      </c>
    </row>
    <row r="77" spans="1:13" s="35" customFormat="1">
      <c r="A77" s="23">
        <v>23</v>
      </c>
      <c r="B77" s="24" t="s">
        <v>49</v>
      </c>
      <c r="C77" s="25">
        <v>805530</v>
      </c>
      <c r="D77" s="25">
        <v>13394</v>
      </c>
      <c r="E77" s="25">
        <v>509781</v>
      </c>
      <c r="F77" s="25">
        <v>480997</v>
      </c>
      <c r="G77" s="25">
        <f>SUM(C77:F77)</f>
        <v>1809702</v>
      </c>
      <c r="H77" s="26">
        <v>1245.1068548387095</v>
      </c>
      <c r="I77" s="26">
        <v>20.703091397849462</v>
      </c>
      <c r="J77" s="26">
        <v>787.9679435483871</v>
      </c>
      <c r="K77" s="26">
        <v>743.47654569892472</v>
      </c>
      <c r="L77" s="26">
        <f>H77+I77+J77+K77</f>
        <v>2797.254435483871</v>
      </c>
    </row>
    <row r="78" spans="1:13" s="35" customFormat="1">
      <c r="A78" s="34"/>
      <c r="B78" s="34" t="s">
        <v>116</v>
      </c>
      <c r="C78" s="17">
        <v>805530</v>
      </c>
      <c r="D78" s="17">
        <v>13394</v>
      </c>
      <c r="E78" s="17">
        <v>91760.58</v>
      </c>
      <c r="F78" s="17">
        <v>41365.741999999998</v>
      </c>
      <c r="G78" s="27">
        <f>C78+D78+E78+F78</f>
        <v>952050.32199999993</v>
      </c>
      <c r="H78" s="27">
        <v>1245.1068548387095</v>
      </c>
      <c r="I78" s="27">
        <v>20.703091397849462</v>
      </c>
      <c r="J78" s="27">
        <v>141.83422983870969</v>
      </c>
      <c r="K78" s="27">
        <v>63.938982930107521</v>
      </c>
      <c r="L78" s="27">
        <f>SUM(H78:K78)</f>
        <v>1471.5831590053763</v>
      </c>
    </row>
    <row r="79" spans="1:13" s="35" customFormat="1">
      <c r="A79" s="34"/>
      <c r="B79" s="34" t="s">
        <v>117</v>
      </c>
      <c r="C79" s="17"/>
      <c r="D79" s="17"/>
      <c r="E79" s="17">
        <v>418020.42</v>
      </c>
      <c r="F79" s="17">
        <v>439631.25800000003</v>
      </c>
      <c r="G79" s="27">
        <f>C79+D79+E79+F79</f>
        <v>857651.67800000007</v>
      </c>
      <c r="H79" s="27"/>
      <c r="I79" s="27"/>
      <c r="J79" s="27">
        <v>646.13371370967729</v>
      </c>
      <c r="K79" s="27">
        <v>679.53756276881722</v>
      </c>
      <c r="L79" s="27">
        <f>SUM(H79:K79)</f>
        <v>1325.6712764784945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452742</v>
      </c>
      <c r="F80" s="25">
        <v>528468</v>
      </c>
      <c r="G80" s="25">
        <f>SUM(C80:F80)</f>
        <v>981210</v>
      </c>
      <c r="H80" s="26" t="s">
        <v>206</v>
      </c>
      <c r="I80" s="26" t="s">
        <v>206</v>
      </c>
      <c r="J80" s="26">
        <v>699.80282258064506</v>
      </c>
      <c r="K80" s="26">
        <v>816.85241935483862</v>
      </c>
      <c r="L80" s="26">
        <f t="shared" ref="L80:L95" si="11">H80+I80+J80+K80</f>
        <v>1516.6552419354837</v>
      </c>
    </row>
    <row r="81" spans="1:12" s="35" customFormat="1">
      <c r="A81" s="34"/>
      <c r="B81" s="34" t="s">
        <v>118</v>
      </c>
      <c r="C81" s="17"/>
      <c r="D81" s="17"/>
      <c r="E81" s="17">
        <v>452742</v>
      </c>
      <c r="F81" s="17">
        <v>528468</v>
      </c>
      <c r="G81" s="17">
        <f>SUM(C81:F81)</f>
        <v>981210</v>
      </c>
      <c r="H81" s="27"/>
      <c r="I81" s="27"/>
      <c r="J81" s="27">
        <v>699.80282258064506</v>
      </c>
      <c r="K81" s="27">
        <v>816.85241935483862</v>
      </c>
      <c r="L81" s="27">
        <f t="shared" si="11"/>
        <v>1516.6552419354837</v>
      </c>
    </row>
    <row r="82" spans="1:12" s="35" customFormat="1">
      <c r="A82" s="23">
        <v>25</v>
      </c>
      <c r="B82" s="24" t="s">
        <v>52</v>
      </c>
      <c r="C82" s="25">
        <v>317784</v>
      </c>
      <c r="D82" s="25">
        <v>0</v>
      </c>
      <c r="E82" s="25">
        <v>2263104</v>
      </c>
      <c r="F82" s="25">
        <v>1167966</v>
      </c>
      <c r="G82" s="25">
        <f t="shared" ref="G82:G89" si="12">SUM(C82:F82)</f>
        <v>3748854</v>
      </c>
      <c r="H82" s="26">
        <v>491.19838709677413</v>
      </c>
      <c r="I82" s="26" t="s">
        <v>206</v>
      </c>
      <c r="J82" s="26">
        <v>3498.0774193548386</v>
      </c>
      <c r="K82" s="26">
        <v>1805.3237903225804</v>
      </c>
      <c r="L82" s="26">
        <f t="shared" si="11"/>
        <v>5794.5995967741928</v>
      </c>
    </row>
    <row r="83" spans="1:12" s="35" customFormat="1">
      <c r="A83" s="34"/>
      <c r="B83" s="34" t="s">
        <v>119</v>
      </c>
      <c r="C83" s="17">
        <v>317784</v>
      </c>
      <c r="D83" s="17"/>
      <c r="E83" s="17">
        <v>414148</v>
      </c>
      <c r="F83" s="17">
        <v>597999</v>
      </c>
      <c r="G83" s="27">
        <f t="shared" si="12"/>
        <v>1329931</v>
      </c>
      <c r="H83" s="27">
        <v>491.19838709677413</v>
      </c>
      <c r="I83" s="27"/>
      <c r="J83" s="27">
        <v>640.14811827956987</v>
      </c>
      <c r="K83" s="27">
        <v>924.32641129032254</v>
      </c>
      <c r="L83" s="27">
        <f t="shared" si="11"/>
        <v>2055.6729166666664</v>
      </c>
    </row>
    <row r="84" spans="1:12" s="35" customFormat="1">
      <c r="A84" s="34"/>
      <c r="B84" s="34" t="s">
        <v>120</v>
      </c>
      <c r="C84" s="17"/>
      <c r="D84" s="17"/>
      <c r="E84" s="17">
        <v>1319390</v>
      </c>
      <c r="F84" s="17">
        <v>569967</v>
      </c>
      <c r="G84" s="27">
        <f t="shared" si="12"/>
        <v>1889357</v>
      </c>
      <c r="H84" s="27"/>
      <c r="I84" s="27"/>
      <c r="J84" s="27">
        <v>2039.379704301075</v>
      </c>
      <c r="K84" s="27">
        <v>880.9973790322581</v>
      </c>
      <c r="L84" s="27">
        <f t="shared" si="11"/>
        <v>2920.3770833333328</v>
      </c>
    </row>
    <row r="85" spans="1:12" s="35" customFormat="1">
      <c r="A85" s="34"/>
      <c r="B85" s="34" t="s">
        <v>121</v>
      </c>
      <c r="C85" s="17"/>
      <c r="D85" s="17"/>
      <c r="E85" s="17">
        <v>27157</v>
      </c>
      <c r="F85" s="17"/>
      <c r="G85" s="27">
        <f t="shared" si="12"/>
        <v>27157</v>
      </c>
      <c r="H85" s="27"/>
      <c r="I85" s="27"/>
      <c r="J85" s="27">
        <v>41.976545698924724</v>
      </c>
      <c r="K85" s="27"/>
      <c r="L85" s="27">
        <f t="shared" si="11"/>
        <v>41.976545698924724</v>
      </c>
    </row>
    <row r="86" spans="1:12" s="35" customFormat="1">
      <c r="A86" s="34"/>
      <c r="B86" s="34" t="s">
        <v>122</v>
      </c>
      <c r="C86" s="17"/>
      <c r="D86" s="17"/>
      <c r="E86" s="17">
        <v>488830</v>
      </c>
      <c r="F86" s="17"/>
      <c r="G86" s="27">
        <f t="shared" si="12"/>
        <v>488830</v>
      </c>
      <c r="H86" s="27"/>
      <c r="I86" s="27"/>
      <c r="J86" s="27">
        <v>755.58400537634395</v>
      </c>
      <c r="K86" s="27"/>
      <c r="L86" s="27">
        <f t="shared" si="11"/>
        <v>755.58400537634395</v>
      </c>
    </row>
    <row r="87" spans="1:12" s="35" customFormat="1">
      <c r="A87" s="34"/>
      <c r="B87" s="34" t="s">
        <v>123</v>
      </c>
      <c r="C87" s="17"/>
      <c r="D87" s="17"/>
      <c r="E87" s="17">
        <v>11316</v>
      </c>
      <c r="F87" s="17"/>
      <c r="G87" s="27">
        <f t="shared" si="12"/>
        <v>11316</v>
      </c>
      <c r="H87" s="27"/>
      <c r="I87" s="27"/>
      <c r="J87" s="27">
        <v>17.491129032258062</v>
      </c>
      <c r="K87" s="27"/>
      <c r="L87" s="27">
        <f t="shared" si="11"/>
        <v>17.491129032258062</v>
      </c>
    </row>
    <row r="88" spans="1:12" s="35" customFormat="1">
      <c r="A88" s="34"/>
      <c r="B88" s="34" t="s">
        <v>124</v>
      </c>
      <c r="C88" s="17"/>
      <c r="D88" s="17"/>
      <c r="E88" s="17">
        <v>2263</v>
      </c>
      <c r="F88" s="17"/>
      <c r="G88" s="27"/>
      <c r="H88" s="27"/>
      <c r="I88" s="27"/>
      <c r="J88" s="27">
        <v>3.4979166666666663</v>
      </c>
      <c r="K88" s="27"/>
      <c r="L88" s="27">
        <f t="shared" si="11"/>
        <v>3.4979166666666663</v>
      </c>
    </row>
    <row r="89" spans="1:12" s="35" customFormat="1">
      <c r="A89" s="23">
        <v>26</v>
      </c>
      <c r="B89" s="24" t="s">
        <v>54</v>
      </c>
      <c r="C89" s="25">
        <v>391611</v>
      </c>
      <c r="D89" s="25">
        <v>0</v>
      </c>
      <c r="E89" s="25">
        <v>2598408</v>
      </c>
      <c r="F89" s="25">
        <v>832722</v>
      </c>
      <c r="G89" s="25">
        <f t="shared" si="12"/>
        <v>3822741</v>
      </c>
      <c r="H89" s="26">
        <v>605.3127016129032</v>
      </c>
      <c r="I89" s="26" t="s">
        <v>206</v>
      </c>
      <c r="J89" s="26">
        <v>4016.3564516129031</v>
      </c>
      <c r="K89" s="26">
        <v>1287.1374999999998</v>
      </c>
      <c r="L89" s="26">
        <f t="shared" si="11"/>
        <v>5908.8066532258063</v>
      </c>
    </row>
    <row r="90" spans="1:12" s="35" customFormat="1">
      <c r="A90" s="34"/>
      <c r="B90" s="34" t="s">
        <v>125</v>
      </c>
      <c r="C90" s="17"/>
      <c r="D90" s="17"/>
      <c r="E90" s="17">
        <v>1304921</v>
      </c>
      <c r="F90" s="17">
        <v>541436</v>
      </c>
      <c r="G90" s="27">
        <f t="shared" ref="G90:G96" si="13">SUM(C90:F90)</f>
        <v>1846357</v>
      </c>
      <c r="H90" s="27"/>
      <c r="I90" s="27"/>
      <c r="J90" s="27">
        <v>2017.0149865591395</v>
      </c>
      <c r="K90" s="27">
        <v>836.89704301075267</v>
      </c>
      <c r="L90" s="27">
        <f t="shared" si="11"/>
        <v>2853.9120295698922</v>
      </c>
    </row>
    <row r="91" spans="1:12" s="35" customFormat="1">
      <c r="A91" s="34"/>
      <c r="B91" s="34" t="s">
        <v>126</v>
      </c>
      <c r="C91" s="17"/>
      <c r="D91" s="17"/>
      <c r="E91" s="17">
        <v>889955</v>
      </c>
      <c r="F91" s="17">
        <v>226500</v>
      </c>
      <c r="G91" s="27">
        <f t="shared" si="13"/>
        <v>1116455</v>
      </c>
      <c r="H91" s="27"/>
      <c r="I91" s="27"/>
      <c r="J91" s="27">
        <v>1375.6024865591396</v>
      </c>
      <c r="K91" s="27">
        <v>350.10080645161287</v>
      </c>
      <c r="L91" s="27">
        <f t="shared" si="11"/>
        <v>1725.7032930107525</v>
      </c>
    </row>
    <row r="92" spans="1:12" s="35" customFormat="1">
      <c r="A92" s="34"/>
      <c r="B92" s="34" t="s">
        <v>127</v>
      </c>
      <c r="C92" s="17"/>
      <c r="D92" s="17"/>
      <c r="E92" s="17">
        <v>272313</v>
      </c>
      <c r="F92" s="17">
        <v>2332</v>
      </c>
      <c r="G92" s="27">
        <f t="shared" si="13"/>
        <v>274645</v>
      </c>
      <c r="H92" s="27"/>
      <c r="I92" s="27"/>
      <c r="J92" s="27">
        <v>420.91391129032252</v>
      </c>
      <c r="K92" s="27">
        <v>3.6045698924731178</v>
      </c>
      <c r="L92" s="27">
        <f t="shared" si="11"/>
        <v>424.51848118279565</v>
      </c>
    </row>
    <row r="93" spans="1:12" s="35" customFormat="1">
      <c r="A93" s="34"/>
      <c r="B93" s="34" t="s">
        <v>128</v>
      </c>
      <c r="C93" s="17"/>
      <c r="D93" s="17"/>
      <c r="E93" s="17">
        <v>22606</v>
      </c>
      <c r="F93" s="17"/>
      <c r="G93" s="27">
        <f t="shared" si="13"/>
        <v>22606</v>
      </c>
      <c r="H93" s="27"/>
      <c r="I93" s="27"/>
      <c r="J93" s="27">
        <v>34.942069892473114</v>
      </c>
      <c r="K93" s="27"/>
      <c r="L93" s="27">
        <f t="shared" si="11"/>
        <v>34.942069892473114</v>
      </c>
    </row>
    <row r="94" spans="1:12" s="35" customFormat="1">
      <c r="A94" s="34"/>
      <c r="B94" s="34" t="s">
        <v>129</v>
      </c>
      <c r="C94" s="17"/>
      <c r="D94" s="17"/>
      <c r="E94" s="17">
        <v>40015</v>
      </c>
      <c r="F94" s="17">
        <v>33892</v>
      </c>
      <c r="G94" s="27">
        <f t="shared" si="13"/>
        <v>73907</v>
      </c>
      <c r="H94" s="27"/>
      <c r="I94" s="27"/>
      <c r="J94" s="27">
        <v>61.851142473118273</v>
      </c>
      <c r="K94" s="27">
        <v>52.386827956989244</v>
      </c>
      <c r="L94" s="27">
        <f t="shared" si="11"/>
        <v>114.23797043010751</v>
      </c>
    </row>
    <row r="95" spans="1:12" s="35" customFormat="1">
      <c r="A95" s="34"/>
      <c r="B95" s="34" t="s">
        <v>130</v>
      </c>
      <c r="C95" s="17"/>
      <c r="D95" s="17"/>
      <c r="E95" s="17">
        <v>68598</v>
      </c>
      <c r="F95" s="17">
        <v>28562</v>
      </c>
      <c r="G95" s="27">
        <f t="shared" si="13"/>
        <v>97160</v>
      </c>
      <c r="H95" s="27"/>
      <c r="I95" s="27"/>
      <c r="J95" s="27">
        <v>106.03185483870968</v>
      </c>
      <c r="K95" s="27">
        <v>44.148252688172043</v>
      </c>
      <c r="L95" s="27">
        <f t="shared" si="11"/>
        <v>150.18010752688173</v>
      </c>
    </row>
    <row r="96" spans="1:12" s="35" customFormat="1">
      <c r="A96" s="23">
        <v>27</v>
      </c>
      <c r="B96" s="24" t="s">
        <v>55</v>
      </c>
      <c r="C96" s="25">
        <v>397537</v>
      </c>
      <c r="D96" s="25">
        <v>0</v>
      </c>
      <c r="E96" s="25">
        <v>625191</v>
      </c>
      <c r="F96" s="25">
        <v>546861</v>
      </c>
      <c r="G96" s="25">
        <f t="shared" si="13"/>
        <v>1569589</v>
      </c>
      <c r="H96" s="26">
        <v>614.47251344086021</v>
      </c>
      <c r="I96" s="26" t="s">
        <v>206</v>
      </c>
      <c r="J96" s="26">
        <v>966.35705645161272</v>
      </c>
      <c r="K96" s="26">
        <v>845.2824596774193</v>
      </c>
      <c r="L96" s="26">
        <f>H96+I96+J96+K96</f>
        <v>2426.1120295698925</v>
      </c>
    </row>
    <row r="97" spans="1:12" s="35" customFormat="1">
      <c r="A97" s="34"/>
      <c r="B97" s="34" t="s">
        <v>131</v>
      </c>
      <c r="C97" s="17">
        <v>397537</v>
      </c>
      <c r="D97" s="17">
        <v>0</v>
      </c>
      <c r="E97" s="17">
        <v>625191</v>
      </c>
      <c r="F97" s="17">
        <v>546861</v>
      </c>
      <c r="G97" s="27">
        <f>C97+D97+E97+F97</f>
        <v>1569589</v>
      </c>
      <c r="H97" s="27">
        <v>614.47251344086021</v>
      </c>
      <c r="I97" s="27"/>
      <c r="J97" s="27">
        <v>966.35705645161272</v>
      </c>
      <c r="K97" s="27">
        <v>845.2824596774193</v>
      </c>
      <c r="L97" s="27">
        <f>H97+I97+J97+K97</f>
        <v>2426.1120295698925</v>
      </c>
    </row>
    <row r="98" spans="1:12" s="35" customFormat="1">
      <c r="A98" s="23">
        <v>28</v>
      </c>
      <c r="B98" s="24" t="s">
        <v>57</v>
      </c>
      <c r="C98" s="25">
        <v>234823</v>
      </c>
      <c r="D98" s="25">
        <v>0</v>
      </c>
      <c r="E98" s="25">
        <v>1311591</v>
      </c>
      <c r="F98" s="25">
        <v>662542</v>
      </c>
      <c r="G98" s="25">
        <f>SUM(C98:F98)</f>
        <v>2208956</v>
      </c>
      <c r="H98" s="26">
        <v>362.96565860215054</v>
      </c>
      <c r="I98" s="26" t="s">
        <v>206</v>
      </c>
      <c r="J98" s="26">
        <v>2027.3247983870965</v>
      </c>
      <c r="K98" s="26">
        <v>1024.0904569892473</v>
      </c>
      <c r="L98" s="26">
        <f>H98+I98+J98+K98</f>
        <v>3414.3809139784944</v>
      </c>
    </row>
    <row r="99" spans="1:12" s="35" customFormat="1">
      <c r="A99" s="34"/>
      <c r="B99" s="34" t="s">
        <v>132</v>
      </c>
      <c r="C99" s="17">
        <v>234823</v>
      </c>
      <c r="D99" s="17"/>
      <c r="E99" s="17">
        <v>1228961</v>
      </c>
      <c r="F99" s="17">
        <v>662542</v>
      </c>
      <c r="G99" s="27">
        <f>SUM(C99:F99)</f>
        <v>2126326</v>
      </c>
      <c r="H99" s="27">
        <v>362.96565860215054</v>
      </c>
      <c r="I99" s="27"/>
      <c r="J99" s="27">
        <v>1899.603696236559</v>
      </c>
      <c r="K99" s="27">
        <v>1024.0904569892473</v>
      </c>
      <c r="L99" s="27">
        <f t="shared" ref="L99:L113" si="14">H99+I99+J99+K99</f>
        <v>3286.6598118279567</v>
      </c>
    </row>
    <row r="100" spans="1:12" s="35" customFormat="1">
      <c r="A100" s="34"/>
      <c r="B100" s="34" t="s">
        <v>77</v>
      </c>
      <c r="C100" s="17"/>
      <c r="D100" s="17"/>
      <c r="E100" s="17">
        <v>82630</v>
      </c>
      <c r="F100" s="17"/>
      <c r="G100" s="27">
        <f>SUM(C100:F100)</f>
        <v>82630</v>
      </c>
      <c r="H100" s="27"/>
      <c r="I100" s="27"/>
      <c r="J100" s="27">
        <v>127.72110215053763</v>
      </c>
      <c r="K100" s="27"/>
      <c r="L100" s="27">
        <f t="shared" si="14"/>
        <v>127.72110215053763</v>
      </c>
    </row>
    <row r="101" spans="1:12" s="35" customFormat="1">
      <c r="A101" s="23">
        <v>29</v>
      </c>
      <c r="B101" s="24" t="s">
        <v>58</v>
      </c>
      <c r="C101" s="25">
        <v>8368</v>
      </c>
      <c r="D101" s="25">
        <v>0</v>
      </c>
      <c r="E101" s="25">
        <v>3356823</v>
      </c>
      <c r="F101" s="25">
        <v>1844079</v>
      </c>
      <c r="G101" s="25">
        <f>SUM(C101:F101)</f>
        <v>5209270</v>
      </c>
      <c r="H101" s="26">
        <v>12.934408602150537</v>
      </c>
      <c r="I101" s="26" t="s">
        <v>206</v>
      </c>
      <c r="J101" s="26">
        <v>5188.6377016129027</v>
      </c>
      <c r="K101" s="26">
        <v>2850.3909274193543</v>
      </c>
      <c r="L101" s="26">
        <f>H101+I101+J101+K101</f>
        <v>8051.9630376344066</v>
      </c>
    </row>
    <row r="102" spans="1:12" s="35" customFormat="1">
      <c r="A102" s="34"/>
      <c r="B102" s="34" t="s">
        <v>133</v>
      </c>
      <c r="C102" s="17"/>
      <c r="D102" s="17"/>
      <c r="E102" s="17">
        <v>3356823</v>
      </c>
      <c r="F102" s="17">
        <v>1844079</v>
      </c>
      <c r="G102" s="17">
        <f>G101</f>
        <v>5209270</v>
      </c>
      <c r="H102" s="27"/>
      <c r="I102" s="27"/>
      <c r="J102" s="27">
        <v>5188.6377016129027</v>
      </c>
      <c r="K102" s="27">
        <v>2850.3909274193543</v>
      </c>
      <c r="L102" s="27">
        <f t="shared" si="14"/>
        <v>8039.0286290322565</v>
      </c>
    </row>
    <row r="103" spans="1:12" s="35" customFormat="1">
      <c r="A103" s="23">
        <v>30</v>
      </c>
      <c r="B103" s="24" t="s">
        <v>60</v>
      </c>
      <c r="C103" s="25">
        <v>6396</v>
      </c>
      <c r="D103" s="25">
        <v>0</v>
      </c>
      <c r="E103" s="25">
        <v>724085</v>
      </c>
      <c r="F103" s="36">
        <v>599537</v>
      </c>
      <c r="G103" s="25">
        <f>SUM(C103:F103)</f>
        <v>1330018</v>
      </c>
      <c r="H103" s="26">
        <v>9.8862903225806456</v>
      </c>
      <c r="I103" s="26" t="s">
        <v>206</v>
      </c>
      <c r="J103" s="26">
        <v>1119.2174059139784</v>
      </c>
      <c r="K103" s="26">
        <v>926.70369623655915</v>
      </c>
      <c r="L103" s="26">
        <f t="shared" si="14"/>
        <v>2055.8073924731179</v>
      </c>
    </row>
    <row r="104" spans="1:12" s="35" customFormat="1">
      <c r="A104" s="34"/>
      <c r="B104" s="34" t="s">
        <v>134</v>
      </c>
      <c r="C104" s="17"/>
      <c r="D104" s="17"/>
      <c r="E104" s="17">
        <v>724085</v>
      </c>
      <c r="F104" s="17">
        <v>599537</v>
      </c>
      <c r="G104" s="27">
        <f>E104+F104</f>
        <v>1323622</v>
      </c>
      <c r="H104" s="27"/>
      <c r="I104" s="27"/>
      <c r="J104" s="27">
        <v>1119.2174059139784</v>
      </c>
      <c r="K104" s="27">
        <v>926.70369623655915</v>
      </c>
      <c r="L104" s="27">
        <f t="shared" si="14"/>
        <v>2045.9211021505375</v>
      </c>
    </row>
    <row r="105" spans="1:12" s="35" customFormat="1">
      <c r="A105" s="18">
        <v>31</v>
      </c>
      <c r="B105" s="19" t="s">
        <v>62</v>
      </c>
      <c r="C105" s="20">
        <v>536728</v>
      </c>
      <c r="D105" s="20">
        <v>97552</v>
      </c>
      <c r="E105" s="20">
        <v>4313407</v>
      </c>
      <c r="F105" s="20">
        <v>1783823</v>
      </c>
      <c r="G105" s="20">
        <f>SUM(C105:F105)</f>
        <v>6731510</v>
      </c>
      <c r="H105" s="21">
        <v>829.61989247311817</v>
      </c>
      <c r="I105" s="21">
        <v>150.78602150537634</v>
      </c>
      <c r="J105" s="21">
        <v>6667.2285618279566</v>
      </c>
      <c r="K105" s="21">
        <v>2757.2532930107523</v>
      </c>
      <c r="L105" s="21">
        <f t="shared" si="14"/>
        <v>10404.887768817203</v>
      </c>
    </row>
    <row r="106" spans="1:12" s="35" customFormat="1">
      <c r="A106" s="34"/>
      <c r="B106" s="34" t="s">
        <v>135</v>
      </c>
      <c r="C106" s="17">
        <v>536728</v>
      </c>
      <c r="D106" s="17">
        <v>97552</v>
      </c>
      <c r="E106" s="17">
        <v>4313407</v>
      </c>
      <c r="F106" s="17">
        <v>1783823</v>
      </c>
      <c r="G106" s="27">
        <f>C106+D106+E106+F106</f>
        <v>6731510</v>
      </c>
      <c r="H106" s="27">
        <v>829.61989247311817</v>
      </c>
      <c r="I106" s="27"/>
      <c r="J106" s="27">
        <v>6667.2285618279566</v>
      </c>
      <c r="K106" s="27">
        <v>2757.2532930107523</v>
      </c>
      <c r="L106" s="27">
        <f t="shared" si="14"/>
        <v>10254.101747311826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356469</v>
      </c>
      <c r="F107" s="37">
        <v>66509</v>
      </c>
      <c r="G107" s="25">
        <f>SUM(C107:F107)</f>
        <v>422978</v>
      </c>
      <c r="H107" s="26" t="s">
        <v>206</v>
      </c>
      <c r="I107" s="26" t="s">
        <v>206</v>
      </c>
      <c r="J107" s="26">
        <v>550.99374999999998</v>
      </c>
      <c r="K107" s="26">
        <v>102.80288978494623</v>
      </c>
      <c r="L107" s="26">
        <f t="shared" si="14"/>
        <v>653.79663978494625</v>
      </c>
    </row>
    <row r="108" spans="1:12" s="35" customFormat="1" ht="30">
      <c r="A108" s="34"/>
      <c r="B108" s="38" t="s">
        <v>136</v>
      </c>
      <c r="C108" s="17"/>
      <c r="D108" s="17"/>
      <c r="E108" s="17">
        <v>356469</v>
      </c>
      <c r="F108" s="17">
        <v>66509</v>
      </c>
      <c r="G108" s="27">
        <f>SUM(C108:F108)</f>
        <v>422978</v>
      </c>
      <c r="H108" s="27"/>
      <c r="I108" s="27"/>
      <c r="J108" s="27">
        <v>550.99374999999998</v>
      </c>
      <c r="K108" s="27">
        <v>102.80288978494623</v>
      </c>
      <c r="L108" s="27">
        <f t="shared" si="14"/>
        <v>653.79663978494625</v>
      </c>
    </row>
    <row r="109" spans="1:12" s="35" customFormat="1">
      <c r="A109" s="18">
        <v>33</v>
      </c>
      <c r="B109" s="19" t="s">
        <v>66</v>
      </c>
      <c r="C109" s="20">
        <v>136125</v>
      </c>
      <c r="D109" s="20">
        <v>0</v>
      </c>
      <c r="E109" s="20">
        <v>82088</v>
      </c>
      <c r="F109" s="20">
        <v>101058</v>
      </c>
      <c r="G109" s="20">
        <f>SUM(C109:F109)</f>
        <v>319271</v>
      </c>
      <c r="H109" s="21">
        <v>210.40826612903226</v>
      </c>
      <c r="I109" s="21" t="s">
        <v>206</v>
      </c>
      <c r="J109" s="21">
        <v>126.88333333333331</v>
      </c>
      <c r="K109" s="21">
        <v>156.20524193548388</v>
      </c>
      <c r="L109" s="21">
        <f t="shared" si="14"/>
        <v>493.49684139784949</v>
      </c>
    </row>
    <row r="110" spans="1:12" s="35" customFormat="1">
      <c r="A110" s="34"/>
      <c r="B110" s="34" t="s">
        <v>137</v>
      </c>
      <c r="C110" s="17">
        <v>136125</v>
      </c>
      <c r="D110" s="17"/>
      <c r="E110" s="17">
        <v>82088</v>
      </c>
      <c r="F110" s="17">
        <v>101058</v>
      </c>
      <c r="G110" s="27">
        <f t="shared" ref="G110" si="15">G109</f>
        <v>319271</v>
      </c>
      <c r="H110" s="27">
        <v>210.40826612903226</v>
      </c>
      <c r="I110" s="27"/>
      <c r="J110" s="27">
        <v>126.88333333333331</v>
      </c>
      <c r="K110" s="27">
        <v>156.20524193548388</v>
      </c>
      <c r="L110" s="27">
        <f t="shared" si="14"/>
        <v>493.49684139784949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218742</v>
      </c>
      <c r="F111" s="25">
        <v>40882</v>
      </c>
      <c r="G111" s="25">
        <f t="shared" ref="G111:G116" si="16">SUM(C111:F111)</f>
        <v>259624</v>
      </c>
      <c r="H111" s="26" t="s">
        <v>206</v>
      </c>
      <c r="I111" s="26" t="s">
        <v>206</v>
      </c>
      <c r="J111" s="26">
        <v>338.10927419354834</v>
      </c>
      <c r="K111" s="26">
        <v>63.191263440860205</v>
      </c>
      <c r="L111" s="26">
        <f t="shared" si="14"/>
        <v>401.30053763440856</v>
      </c>
    </row>
    <row r="112" spans="1:12" s="35" customFormat="1" ht="30">
      <c r="A112" s="34"/>
      <c r="B112" s="38" t="s">
        <v>138</v>
      </c>
      <c r="C112" s="17"/>
      <c r="D112" s="17"/>
      <c r="E112" s="17">
        <v>52498.079999999994</v>
      </c>
      <c r="F112" s="17">
        <v>2493.8020000000001</v>
      </c>
      <c r="G112" s="27">
        <f t="shared" si="16"/>
        <v>54991.881999999998</v>
      </c>
      <c r="H112" s="27"/>
      <c r="I112" s="27"/>
      <c r="J112" s="27">
        <v>81.146225806451596</v>
      </c>
      <c r="K112" s="27">
        <v>3.8546670698924732</v>
      </c>
      <c r="L112" s="27">
        <f t="shared" si="14"/>
        <v>85.000892876344068</v>
      </c>
    </row>
    <row r="113" spans="1:12" s="35" customFormat="1">
      <c r="A113" s="34"/>
      <c r="B113" s="34" t="s">
        <v>139</v>
      </c>
      <c r="C113" s="17"/>
      <c r="D113" s="17"/>
      <c r="E113" s="17">
        <v>166243.92000000001</v>
      </c>
      <c r="F113" s="17">
        <v>38388.197999999997</v>
      </c>
      <c r="G113" s="27">
        <f t="shared" si="16"/>
        <v>204632.11800000002</v>
      </c>
      <c r="H113" s="27"/>
      <c r="I113" s="27"/>
      <c r="J113" s="27">
        <v>256.96304838709676</v>
      </c>
      <c r="K113" s="27">
        <v>59.336596370967733</v>
      </c>
      <c r="L113" s="27">
        <f t="shared" si="14"/>
        <v>316.29964475806452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142031</v>
      </c>
      <c r="E114" s="25">
        <v>918181</v>
      </c>
      <c r="F114" s="25">
        <v>1077403</v>
      </c>
      <c r="G114" s="25">
        <f t="shared" si="16"/>
        <v>2137615</v>
      </c>
      <c r="H114" s="26" t="s">
        <v>206</v>
      </c>
      <c r="I114" s="26">
        <v>219.53716397849462</v>
      </c>
      <c r="J114" s="26">
        <v>1419.231384408602</v>
      </c>
      <c r="K114" s="26">
        <v>1665.3406586021504</v>
      </c>
      <c r="L114" s="26">
        <f>H114+I114+J114+K114</f>
        <v>3304.109206989247</v>
      </c>
    </row>
    <row r="115" spans="1:12" s="35" customFormat="1">
      <c r="A115" s="34"/>
      <c r="B115" s="34" t="s">
        <v>140</v>
      </c>
      <c r="C115" s="17"/>
      <c r="D115" s="17">
        <v>142031</v>
      </c>
      <c r="E115" s="17">
        <v>918181</v>
      </c>
      <c r="F115" s="17">
        <v>1077403</v>
      </c>
      <c r="G115" s="27">
        <f t="shared" si="16"/>
        <v>2137615</v>
      </c>
      <c r="H115" s="27"/>
      <c r="I115" s="27">
        <v>219.53716397849462</v>
      </c>
      <c r="J115" s="27">
        <v>1419.231384408602</v>
      </c>
      <c r="K115" s="27">
        <v>1665.3406586021504</v>
      </c>
      <c r="L115" s="27">
        <f>H115+I115+J115+K115</f>
        <v>3304.109206989247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464868</v>
      </c>
      <c r="F116" s="25">
        <v>595013</v>
      </c>
      <c r="G116" s="25">
        <f t="shared" si="16"/>
        <v>1059881</v>
      </c>
      <c r="H116" s="26" t="s">
        <v>206</v>
      </c>
      <c r="I116" s="26" t="s">
        <v>206</v>
      </c>
      <c r="J116" s="26">
        <v>718.54596774193544</v>
      </c>
      <c r="K116" s="26">
        <v>919.71095430107516</v>
      </c>
      <c r="L116" s="26">
        <f>H116+I116+J116+K116</f>
        <v>1638.2569220430105</v>
      </c>
    </row>
    <row r="117" spans="1:12" s="35" customFormat="1">
      <c r="A117" s="34"/>
      <c r="B117" s="34" t="s">
        <v>141</v>
      </c>
      <c r="C117" s="17"/>
      <c r="D117" s="17"/>
      <c r="E117" s="17">
        <v>464868</v>
      </c>
      <c r="F117" s="17">
        <v>595013</v>
      </c>
      <c r="G117" s="27">
        <f>SUM(C117:F117)</f>
        <v>1059881</v>
      </c>
      <c r="H117" s="27"/>
      <c r="I117" s="27"/>
      <c r="J117" s="27">
        <v>718.54596774193544</v>
      </c>
      <c r="K117" s="27">
        <v>919.71095430107516</v>
      </c>
      <c r="L117" s="27">
        <f>SUM(H117:K117)</f>
        <v>1638.2569220430105</v>
      </c>
    </row>
    <row r="118" spans="1:12" s="35" customFormat="1">
      <c r="A118" s="23">
        <v>37</v>
      </c>
      <c r="B118" s="24" t="s">
        <v>73</v>
      </c>
      <c r="C118" s="25">
        <v>126515</v>
      </c>
      <c r="D118" s="25">
        <v>0</v>
      </c>
      <c r="E118" s="25">
        <v>1154884</v>
      </c>
      <c r="F118" s="25">
        <v>357505</v>
      </c>
      <c r="G118" s="25">
        <f t="shared" ref="G118:G128" si="17">SUM(C118:F118)</f>
        <v>1638904</v>
      </c>
      <c r="H118" s="26">
        <v>195.5540994623656</v>
      </c>
      <c r="I118" s="26" t="s">
        <v>206</v>
      </c>
      <c r="J118" s="26">
        <v>1785.1029569892471</v>
      </c>
      <c r="K118" s="26">
        <v>552.59509408602139</v>
      </c>
      <c r="L118" s="26">
        <f>H118+I118+J118+K118</f>
        <v>2533.2521505376344</v>
      </c>
    </row>
    <row r="119" spans="1:12" s="35" customFormat="1">
      <c r="A119" s="34"/>
      <c r="B119" s="34" t="s">
        <v>142</v>
      </c>
      <c r="C119" s="17">
        <v>126515</v>
      </c>
      <c r="D119" s="17"/>
      <c r="E119" s="17">
        <v>339420</v>
      </c>
      <c r="F119" s="17">
        <v>92951</v>
      </c>
      <c r="G119" s="27">
        <f>SUM(C119:F119)</f>
        <v>558886</v>
      </c>
      <c r="H119" s="27">
        <v>195.5540994623656</v>
      </c>
      <c r="I119" s="27"/>
      <c r="J119" s="27">
        <v>524.64112903225805</v>
      </c>
      <c r="K119" s="27">
        <v>143.67426075268816</v>
      </c>
      <c r="L119" s="27">
        <f t="shared" ref="L119:L125" si="18">H119+I119+J119+K119</f>
        <v>863.86948924731178</v>
      </c>
    </row>
    <row r="120" spans="1:12" s="35" customFormat="1">
      <c r="A120" s="34"/>
      <c r="B120" s="34" t="s">
        <v>143</v>
      </c>
      <c r="C120" s="17"/>
      <c r="D120" s="17"/>
      <c r="E120" s="17">
        <v>110638</v>
      </c>
      <c r="F120" s="17"/>
      <c r="G120" s="27">
        <f t="shared" si="17"/>
        <v>110638</v>
      </c>
      <c r="H120" s="27"/>
      <c r="I120" s="27"/>
      <c r="J120" s="27">
        <v>171.01303763440859</v>
      </c>
      <c r="K120" s="27"/>
      <c r="L120" s="27">
        <f t="shared" si="18"/>
        <v>171.01303763440859</v>
      </c>
    </row>
    <row r="121" spans="1:12" s="35" customFormat="1">
      <c r="A121" s="34"/>
      <c r="B121" s="34" t="s">
        <v>144</v>
      </c>
      <c r="C121" s="17"/>
      <c r="D121" s="17"/>
      <c r="E121" s="17">
        <v>16630</v>
      </c>
      <c r="F121" s="17"/>
      <c r="G121" s="27">
        <f t="shared" si="17"/>
        <v>16630</v>
      </c>
      <c r="H121" s="27"/>
      <c r="I121" s="27"/>
      <c r="J121" s="27">
        <v>25.704973118279568</v>
      </c>
      <c r="K121" s="27"/>
      <c r="L121" s="27">
        <f t="shared" si="18"/>
        <v>25.704973118279568</v>
      </c>
    </row>
    <row r="122" spans="1:12" s="35" customFormat="1">
      <c r="A122" s="34"/>
      <c r="B122" s="34" t="s">
        <v>145</v>
      </c>
      <c r="C122" s="17"/>
      <c r="D122" s="17"/>
      <c r="E122" s="17">
        <v>41807</v>
      </c>
      <c r="F122" s="17">
        <v>29351</v>
      </c>
      <c r="G122" s="27">
        <f t="shared" si="17"/>
        <v>71158</v>
      </c>
      <c r="H122" s="27"/>
      <c r="I122" s="27"/>
      <c r="J122" s="27">
        <v>64.621034946236563</v>
      </c>
      <c r="K122" s="27">
        <v>45.367809139784946</v>
      </c>
      <c r="L122" s="27">
        <f t="shared" si="18"/>
        <v>109.98884408602152</v>
      </c>
    </row>
    <row r="123" spans="1:12" s="35" customFormat="1">
      <c r="A123" s="34"/>
      <c r="B123" s="34" t="s">
        <v>146</v>
      </c>
      <c r="C123" s="17"/>
      <c r="D123" s="17"/>
      <c r="E123" s="17">
        <v>35340</v>
      </c>
      <c r="F123" s="17">
        <v>44689</v>
      </c>
      <c r="G123" s="27">
        <f t="shared" si="17"/>
        <v>80029</v>
      </c>
      <c r="H123" s="27"/>
      <c r="I123" s="27"/>
      <c r="J123" s="27">
        <v>54.624999999999993</v>
      </c>
      <c r="K123" s="27">
        <v>69.075739247311816</v>
      </c>
      <c r="L123" s="27">
        <f t="shared" si="18"/>
        <v>123.70073924731182</v>
      </c>
    </row>
    <row r="124" spans="1:12" s="35" customFormat="1">
      <c r="A124" s="34"/>
      <c r="B124" s="34" t="s">
        <v>147</v>
      </c>
      <c r="C124" s="17"/>
      <c r="D124" s="17"/>
      <c r="E124" s="17">
        <v>68254</v>
      </c>
      <c r="F124" s="17">
        <v>116010</v>
      </c>
      <c r="G124" s="27">
        <f t="shared" si="17"/>
        <v>184264</v>
      </c>
      <c r="H124" s="27"/>
      <c r="I124" s="27"/>
      <c r="J124" s="27">
        <v>105.50013440860214</v>
      </c>
      <c r="K124" s="27">
        <v>179.31653225806451</v>
      </c>
      <c r="L124" s="27">
        <f t="shared" si="18"/>
        <v>284.81666666666666</v>
      </c>
    </row>
    <row r="125" spans="1:12" s="35" customFormat="1">
      <c r="A125" s="34"/>
      <c r="B125" s="34" t="s">
        <v>148</v>
      </c>
      <c r="C125" s="17"/>
      <c r="D125" s="17"/>
      <c r="E125" s="17">
        <v>542795</v>
      </c>
      <c r="F125" s="17">
        <v>74504</v>
      </c>
      <c r="G125" s="27">
        <f t="shared" si="17"/>
        <v>617299</v>
      </c>
      <c r="H125" s="27"/>
      <c r="I125" s="27"/>
      <c r="J125" s="27">
        <v>838.9976478494624</v>
      </c>
      <c r="K125" s="27">
        <v>115.16075268817204</v>
      </c>
      <c r="L125" s="27">
        <f t="shared" si="18"/>
        <v>954.15840053763441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498984</v>
      </c>
      <c r="F126" s="40">
        <v>49791</v>
      </c>
      <c r="G126" s="25">
        <f t="shared" si="17"/>
        <v>548775</v>
      </c>
      <c r="H126" s="41" t="s">
        <v>206</v>
      </c>
      <c r="I126" s="41" t="s">
        <v>206</v>
      </c>
      <c r="J126" s="26">
        <v>771.27903225806438</v>
      </c>
      <c r="K126" s="26">
        <v>76.961895161290315</v>
      </c>
      <c r="L126" s="26">
        <f>H126+I126+J126+K126</f>
        <v>848.24092741935465</v>
      </c>
    </row>
    <row r="127" spans="1:12" s="35" customFormat="1" ht="30">
      <c r="A127" s="34"/>
      <c r="B127" s="38" t="s">
        <v>149</v>
      </c>
      <c r="C127" s="17"/>
      <c r="D127" s="17"/>
      <c r="E127" s="17">
        <v>498984</v>
      </c>
      <c r="F127" s="17">
        <v>49791</v>
      </c>
      <c r="G127" s="27">
        <f t="shared" si="17"/>
        <v>548775</v>
      </c>
      <c r="H127" s="27"/>
      <c r="I127" s="27"/>
      <c r="J127" s="27">
        <v>771.27903225806438</v>
      </c>
      <c r="K127" s="27">
        <v>76.961895161290315</v>
      </c>
      <c r="L127" s="27">
        <f>SUM(H127:K127)</f>
        <v>848.24092741935465</v>
      </c>
    </row>
    <row r="128" spans="1:12" s="35" customFormat="1">
      <c r="A128" s="23">
        <v>39</v>
      </c>
      <c r="B128" s="24" t="s">
        <v>76</v>
      </c>
      <c r="C128" s="25">
        <v>126605</v>
      </c>
      <c r="D128" s="25">
        <v>0</v>
      </c>
      <c r="E128" s="25">
        <v>3746792</v>
      </c>
      <c r="F128" s="25">
        <v>2787280</v>
      </c>
      <c r="G128" s="25">
        <f t="shared" si="17"/>
        <v>6660677</v>
      </c>
      <c r="H128" s="26">
        <v>195.69321236559136</v>
      </c>
      <c r="I128" s="26" t="s">
        <v>206</v>
      </c>
      <c r="J128" s="26">
        <v>5791.4123655913972</v>
      </c>
      <c r="K128" s="26">
        <v>4308.2956989247314</v>
      </c>
      <c r="L128" s="26">
        <f>H128+I128+J128+K128</f>
        <v>10295.401276881719</v>
      </c>
    </row>
    <row r="129" spans="1:12" s="35" customFormat="1">
      <c r="A129" s="34"/>
      <c r="B129" s="34" t="s">
        <v>150</v>
      </c>
      <c r="C129" s="17">
        <v>126605</v>
      </c>
      <c r="D129" s="17">
        <v>0</v>
      </c>
      <c r="E129" s="17">
        <v>3746792</v>
      </c>
      <c r="F129" s="17">
        <v>2787280</v>
      </c>
      <c r="G129" s="27">
        <f>C129+D129+E129+F129</f>
        <v>6660677</v>
      </c>
      <c r="H129" s="27">
        <v>195.69321236559136</v>
      </c>
      <c r="I129" s="27"/>
      <c r="J129" s="27">
        <v>5791.4123655913972</v>
      </c>
      <c r="K129" s="27">
        <v>4308.2956989247314</v>
      </c>
      <c r="L129" s="27">
        <f>H129+I129+J129+K129</f>
        <v>10295.401276881719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213760</v>
      </c>
      <c r="F130" s="25">
        <v>0</v>
      </c>
      <c r="G130" s="25">
        <f t="shared" ref="G130:G131" si="19">SUM(C130:F130)</f>
        <v>213760</v>
      </c>
      <c r="H130" s="26" t="s">
        <v>206</v>
      </c>
      <c r="I130" s="26" t="s">
        <v>206</v>
      </c>
      <c r="J130" s="26">
        <v>330.4086021505376</v>
      </c>
      <c r="K130" s="26" t="s">
        <v>206</v>
      </c>
      <c r="L130" s="26">
        <f>H130+I130+J130+K130</f>
        <v>330.4086021505376</v>
      </c>
    </row>
    <row r="131" spans="1:12" s="35" customFormat="1">
      <c r="A131" s="34"/>
      <c r="B131" s="34" t="s">
        <v>208</v>
      </c>
      <c r="C131" s="17"/>
      <c r="D131" s="17"/>
      <c r="E131" s="17">
        <v>213760</v>
      </c>
      <c r="F131" s="17"/>
      <c r="G131" s="27">
        <f t="shared" si="19"/>
        <v>213760</v>
      </c>
      <c r="H131" s="27"/>
      <c r="I131" s="27"/>
      <c r="J131" s="27">
        <v>330.4086021505376</v>
      </c>
      <c r="K131" s="27"/>
      <c r="L131" s="27">
        <f>H131+I131+J131+K131</f>
        <v>330.4086021505376</v>
      </c>
    </row>
    <row r="132" spans="1:12" s="35" customFormat="1">
      <c r="A132" s="23">
        <v>41</v>
      </c>
      <c r="B132" s="24" t="s">
        <v>78</v>
      </c>
      <c r="C132" s="25">
        <v>668573</v>
      </c>
      <c r="D132" s="25">
        <v>0</v>
      </c>
      <c r="E132" s="25">
        <v>7774424</v>
      </c>
      <c r="F132" s="25">
        <v>3156003</v>
      </c>
      <c r="G132" s="25">
        <f>SUM(C132:F132)</f>
        <v>11599000</v>
      </c>
      <c r="H132" s="26">
        <v>1033.412567204301</v>
      </c>
      <c r="I132" s="26" t="s">
        <v>206</v>
      </c>
      <c r="J132" s="26">
        <v>12016.9188172043</v>
      </c>
      <c r="K132" s="26">
        <v>4878.2304435483866</v>
      </c>
      <c r="L132" s="26">
        <f>H132+I132+J132+K132</f>
        <v>17928.561827956986</v>
      </c>
    </row>
    <row r="133" spans="1:12" s="35" customFormat="1">
      <c r="A133" s="34"/>
      <c r="B133" s="34" t="s">
        <v>151</v>
      </c>
      <c r="C133" s="17">
        <v>668573</v>
      </c>
      <c r="D133" s="17"/>
      <c r="E133" s="17">
        <v>3187513.84</v>
      </c>
      <c r="F133" s="17">
        <v>1041480.9900000001</v>
      </c>
      <c r="G133" s="27">
        <f>SUM(C133:F133)</f>
        <v>4897567.83</v>
      </c>
      <c r="H133" s="27">
        <v>1033.412567204301</v>
      </c>
      <c r="I133" s="27"/>
      <c r="J133" s="27">
        <v>4926.9367150537628</v>
      </c>
      <c r="K133" s="27">
        <v>1609.8160463709678</v>
      </c>
      <c r="L133" s="27">
        <f>SUM(H133:K133)</f>
        <v>7570.1653286290311</v>
      </c>
    </row>
    <row r="134" spans="1:12" s="35" customFormat="1">
      <c r="A134" s="34"/>
      <c r="B134" s="34" t="s">
        <v>152</v>
      </c>
      <c r="C134" s="17"/>
      <c r="D134" s="17"/>
      <c r="E134" s="17">
        <v>4586910.16</v>
      </c>
      <c r="F134" s="17">
        <v>2114522.0100000002</v>
      </c>
      <c r="G134" s="27">
        <f>SUM(C134:F134)</f>
        <v>6701432.1699999999</v>
      </c>
      <c r="H134" s="27"/>
      <c r="I134" s="27"/>
      <c r="J134" s="27">
        <v>7089.9821021505368</v>
      </c>
      <c r="K134" s="27">
        <v>3268.4143971774197</v>
      </c>
      <c r="L134" s="27">
        <f>SUM(H134:K134)</f>
        <v>10358.396499327957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686833</v>
      </c>
      <c r="F135" s="25">
        <v>524683</v>
      </c>
      <c r="G135" s="25">
        <f>SUM(C135:F135)</f>
        <v>1211516</v>
      </c>
      <c r="H135" s="26" t="s">
        <v>206</v>
      </c>
      <c r="I135" s="26" t="s">
        <v>206</v>
      </c>
      <c r="J135" s="26">
        <v>1061.6370295698923</v>
      </c>
      <c r="K135" s="26">
        <v>811.0019489247311</v>
      </c>
      <c r="L135" s="26">
        <f>H135+I135+J135+K135</f>
        <v>1872.6389784946234</v>
      </c>
    </row>
    <row r="136" spans="1:12" s="35" customFormat="1">
      <c r="A136" s="34"/>
      <c r="B136" s="34" t="s">
        <v>153</v>
      </c>
      <c r="C136" s="17"/>
      <c r="D136" s="17"/>
      <c r="E136" s="17">
        <v>686833</v>
      </c>
      <c r="F136" s="17">
        <v>524683</v>
      </c>
      <c r="G136" s="27">
        <f>F136+E136</f>
        <v>1211516</v>
      </c>
      <c r="H136" s="27"/>
      <c r="I136" s="27"/>
      <c r="J136" s="27">
        <v>1061.6370295698923</v>
      </c>
      <c r="K136" s="27">
        <v>811.0019489247311</v>
      </c>
      <c r="L136" s="27">
        <f>H136+I136+J136+K136</f>
        <v>1872.6389784946234</v>
      </c>
    </row>
    <row r="137" spans="1:12" s="35" customFormat="1">
      <c r="A137" s="23">
        <v>43</v>
      </c>
      <c r="B137" s="24" t="s">
        <v>81</v>
      </c>
      <c r="C137" s="42">
        <v>302298</v>
      </c>
      <c r="D137" s="25"/>
      <c r="E137" s="42">
        <v>2980325</v>
      </c>
      <c r="F137" s="42">
        <v>2460600</v>
      </c>
      <c r="G137" s="25">
        <f>SUM(C137:F137)</f>
        <v>5743223</v>
      </c>
      <c r="H137" s="26">
        <v>467.26169354838709</v>
      </c>
      <c r="I137" s="26" t="s">
        <v>206</v>
      </c>
      <c r="J137" s="26">
        <v>4606.6851478494618</v>
      </c>
      <c r="K137" s="26">
        <v>3803.3467741935483</v>
      </c>
      <c r="L137" s="26">
        <f>H137+I137+J137+K137</f>
        <v>8877.2936155913976</v>
      </c>
    </row>
    <row r="138" spans="1:12" s="35" customFormat="1">
      <c r="A138" s="34"/>
      <c r="B138" s="34" t="s">
        <v>154</v>
      </c>
      <c r="C138" s="17">
        <v>302298</v>
      </c>
      <c r="D138" s="17"/>
      <c r="E138" s="17">
        <v>266441</v>
      </c>
      <c r="F138" s="17">
        <v>417318</v>
      </c>
      <c r="G138" s="27">
        <f t="shared" ref="G138:G143" si="20">SUM(C138:F138)</f>
        <v>986057</v>
      </c>
      <c r="H138" s="27">
        <v>467.26169354838709</v>
      </c>
      <c r="I138" s="27"/>
      <c r="J138" s="27">
        <v>411.83756720430102</v>
      </c>
      <c r="K138" s="27">
        <v>645.04798387096764</v>
      </c>
      <c r="L138" s="27">
        <f t="shared" ref="L138:L143" si="21">SUM(H138:K138)</f>
        <v>1524.1472446236558</v>
      </c>
    </row>
    <row r="139" spans="1:12" s="35" customFormat="1">
      <c r="A139" s="34"/>
      <c r="B139" s="34" t="s">
        <v>155</v>
      </c>
      <c r="C139" s="17"/>
      <c r="D139" s="17"/>
      <c r="E139" s="17">
        <v>1282732</v>
      </c>
      <c r="F139" s="17">
        <v>1170507</v>
      </c>
      <c r="G139" s="27">
        <f t="shared" si="20"/>
        <v>2453239</v>
      </c>
      <c r="H139" s="27"/>
      <c r="I139" s="27"/>
      <c r="J139" s="27">
        <v>1982.7174731182793</v>
      </c>
      <c r="K139" s="27">
        <v>1809.2514112903225</v>
      </c>
      <c r="L139" s="27">
        <f t="shared" si="21"/>
        <v>3791.9688844086018</v>
      </c>
    </row>
    <row r="140" spans="1:12" s="35" customFormat="1">
      <c r="A140" s="34"/>
      <c r="B140" s="34" t="s">
        <v>156</v>
      </c>
      <c r="C140" s="17"/>
      <c r="D140" s="17"/>
      <c r="E140" s="17">
        <v>645240</v>
      </c>
      <c r="F140" s="17"/>
      <c r="G140" s="27">
        <f t="shared" si="20"/>
        <v>645240</v>
      </c>
      <c r="H140" s="27"/>
      <c r="I140" s="27"/>
      <c r="J140" s="27">
        <v>997.3467741935483</v>
      </c>
      <c r="K140" s="27"/>
      <c r="L140" s="27">
        <f t="shared" si="21"/>
        <v>997.3467741935483</v>
      </c>
    </row>
    <row r="141" spans="1:12" s="35" customFormat="1">
      <c r="A141" s="34"/>
      <c r="B141" s="34" t="s">
        <v>157</v>
      </c>
      <c r="C141" s="17"/>
      <c r="D141" s="17"/>
      <c r="E141" s="17">
        <v>430061</v>
      </c>
      <c r="F141" s="17">
        <v>745316</v>
      </c>
      <c r="G141" s="27">
        <f t="shared" si="20"/>
        <v>1175377</v>
      </c>
      <c r="H141" s="27"/>
      <c r="I141" s="27"/>
      <c r="J141" s="27">
        <v>664.74482526881707</v>
      </c>
      <c r="K141" s="27">
        <v>1152.0341397849461</v>
      </c>
      <c r="L141" s="27">
        <f t="shared" si="21"/>
        <v>1816.7789650537632</v>
      </c>
    </row>
    <row r="142" spans="1:12" s="35" customFormat="1">
      <c r="A142" s="34"/>
      <c r="B142" s="34" t="s">
        <v>158</v>
      </c>
      <c r="C142" s="17"/>
      <c r="D142" s="17"/>
      <c r="E142" s="17">
        <v>61991</v>
      </c>
      <c r="F142" s="17">
        <v>127459</v>
      </c>
      <c r="G142" s="27">
        <f t="shared" si="20"/>
        <v>189450</v>
      </c>
      <c r="H142" s="27"/>
      <c r="I142" s="27"/>
      <c r="J142" s="27">
        <v>95.819422043010746</v>
      </c>
      <c r="K142" s="27">
        <v>197.01323924731182</v>
      </c>
      <c r="L142" s="27">
        <f t="shared" si="21"/>
        <v>292.83266129032256</v>
      </c>
    </row>
    <row r="143" spans="1:12" s="35" customFormat="1">
      <c r="A143" s="34"/>
      <c r="B143" s="34" t="s">
        <v>159</v>
      </c>
      <c r="C143" s="17"/>
      <c r="D143" s="17"/>
      <c r="E143" s="17">
        <v>293860</v>
      </c>
      <c r="F143" s="17"/>
      <c r="G143" s="27">
        <f t="shared" si="20"/>
        <v>293860</v>
      </c>
      <c r="H143" s="27"/>
      <c r="I143" s="27"/>
      <c r="J143" s="27">
        <v>454.21908602150535</v>
      </c>
      <c r="K143" s="27"/>
      <c r="L143" s="27">
        <f t="shared" si="21"/>
        <v>454.21908602150535</v>
      </c>
    </row>
    <row r="144" spans="1:12" s="35" customFormat="1">
      <c r="A144" s="23">
        <v>44</v>
      </c>
      <c r="B144" s="24" t="s">
        <v>82</v>
      </c>
      <c r="C144" s="25">
        <v>946353</v>
      </c>
      <c r="D144" s="25">
        <v>136124</v>
      </c>
      <c r="E144" s="42">
        <v>3844456</v>
      </c>
      <c r="F144" s="25">
        <v>1095183</v>
      </c>
      <c r="G144" s="25">
        <f>SUM(C144:F144)</f>
        <v>6022116</v>
      </c>
      <c r="H144" s="26">
        <v>1462.7768145161288</v>
      </c>
      <c r="I144" s="26">
        <v>210.40672043010753</v>
      </c>
      <c r="J144" s="26">
        <v>5942.3715053763435</v>
      </c>
      <c r="K144" s="26">
        <v>1692.8231854838709</v>
      </c>
      <c r="L144" s="26">
        <f>H144+I144+J144+K144</f>
        <v>9308.3782258064512</v>
      </c>
    </row>
    <row r="145" spans="1:12" s="35" customFormat="1">
      <c r="A145" s="34"/>
      <c r="B145" s="34" t="s">
        <v>160</v>
      </c>
      <c r="C145" s="17">
        <v>946353</v>
      </c>
      <c r="D145" s="17">
        <v>136124</v>
      </c>
      <c r="E145" s="17">
        <v>2173514</v>
      </c>
      <c r="F145" s="17">
        <v>827710</v>
      </c>
      <c r="G145" s="27">
        <f>C145+D145+E145+F145</f>
        <v>4083701</v>
      </c>
      <c r="H145" s="27">
        <v>1462.7768145161288</v>
      </c>
      <c r="I145" s="27">
        <v>210.40672043010753</v>
      </c>
      <c r="J145" s="27">
        <v>3359.5982526881717</v>
      </c>
      <c r="K145" s="27">
        <v>1279.3904569892472</v>
      </c>
      <c r="L145" s="27">
        <f>H145+I145+J145+K145</f>
        <v>6312.1722446236554</v>
      </c>
    </row>
    <row r="146" spans="1:12" s="35" customFormat="1">
      <c r="A146" s="34"/>
      <c r="B146" s="34" t="s">
        <v>161</v>
      </c>
      <c r="C146" s="17"/>
      <c r="D146" s="17"/>
      <c r="E146" s="17">
        <v>1636528</v>
      </c>
      <c r="F146" s="17">
        <v>251548</v>
      </c>
      <c r="G146" s="27">
        <f>C146+D146+E146+F146</f>
        <v>1888076</v>
      </c>
      <c r="H146" s="27"/>
      <c r="I146" s="27"/>
      <c r="J146" s="27">
        <v>2529.5795698924726</v>
      </c>
      <c r="K146" s="27">
        <v>388.81747311827957</v>
      </c>
      <c r="L146" s="27">
        <f>H146+I146+J146+K146</f>
        <v>2918.397043010752</v>
      </c>
    </row>
    <row r="147" spans="1:12" s="35" customFormat="1">
      <c r="A147" s="34"/>
      <c r="B147" s="34" t="s">
        <v>162</v>
      </c>
      <c r="C147" s="17"/>
      <c r="D147" s="17"/>
      <c r="E147" s="17">
        <v>34414</v>
      </c>
      <c r="F147" s="17">
        <v>15925</v>
      </c>
      <c r="G147" s="27">
        <f>C147+D147+E147+F147</f>
        <v>50339</v>
      </c>
      <c r="H147" s="27"/>
      <c r="I147" s="27"/>
      <c r="J147" s="27">
        <v>53.193682795698926</v>
      </c>
      <c r="K147" s="27">
        <v>24.615255376344084</v>
      </c>
      <c r="L147" s="27">
        <f>H147+I147+J147+K147</f>
        <v>77.808938172043014</v>
      </c>
    </row>
    <row r="148" spans="1:12" s="35" customFormat="1">
      <c r="A148" s="23">
        <v>45</v>
      </c>
      <c r="B148" s="24" t="s">
        <v>84</v>
      </c>
      <c r="C148" s="25">
        <v>211491</v>
      </c>
      <c r="D148" s="25">
        <v>12103</v>
      </c>
      <c r="E148" s="43">
        <v>4074823</v>
      </c>
      <c r="F148" s="41">
        <v>3588384</v>
      </c>
      <c r="G148" s="25">
        <f>SUM(C148:F148)</f>
        <v>7886801</v>
      </c>
      <c r="H148" s="26">
        <v>326.90141129032253</v>
      </c>
      <c r="I148" s="26">
        <v>18.707594086021501</v>
      </c>
      <c r="J148" s="26">
        <v>6298.4495295698925</v>
      </c>
      <c r="K148" s="26">
        <v>5546.5612903225801</v>
      </c>
      <c r="L148" s="26">
        <f>H148+I148+J148+K148</f>
        <v>12190.619825268815</v>
      </c>
    </row>
    <row r="149" spans="1:12" s="35" customFormat="1">
      <c r="A149" s="34"/>
      <c r="B149" s="34" t="s">
        <v>163</v>
      </c>
      <c r="C149" s="17">
        <v>211491</v>
      </c>
      <c r="D149" s="17">
        <v>12103</v>
      </c>
      <c r="E149" s="17">
        <v>4074823</v>
      </c>
      <c r="F149" s="17">
        <v>3588384</v>
      </c>
      <c r="G149" s="17">
        <f>G148</f>
        <v>7886801</v>
      </c>
      <c r="H149" s="27"/>
      <c r="I149" s="27">
        <v>18.707594086021501</v>
      </c>
      <c r="J149" s="27">
        <v>6298.4495295698925</v>
      </c>
      <c r="K149" s="27">
        <v>5546.5612903225801</v>
      </c>
      <c r="L149" s="27">
        <f t="shared" ref="L149:L160" si="22">H149+I149+J149+K149</f>
        <v>11863.718413978495</v>
      </c>
    </row>
    <row r="150" spans="1:12" s="35" customFormat="1">
      <c r="A150" s="23">
        <v>46</v>
      </c>
      <c r="B150" s="24" t="s">
        <v>85</v>
      </c>
      <c r="C150" s="25">
        <v>15442</v>
      </c>
      <c r="D150" s="25">
        <v>0</v>
      </c>
      <c r="E150" s="42">
        <v>1274148</v>
      </c>
      <c r="F150" s="25">
        <v>764788</v>
      </c>
      <c r="G150" s="25">
        <f t="shared" ref="G150:G161" si="23">SUM(C150:F150)</f>
        <v>2054378</v>
      </c>
      <c r="H150" s="26">
        <v>23.86868279569892</v>
      </c>
      <c r="I150" s="26" t="s">
        <v>206</v>
      </c>
      <c r="J150" s="26">
        <v>1969.4491935483868</v>
      </c>
      <c r="K150" s="26">
        <v>1182.1319892473118</v>
      </c>
      <c r="L150" s="26">
        <f t="shared" si="22"/>
        <v>3175.4498655913976</v>
      </c>
    </row>
    <row r="151" spans="1:12" s="35" customFormat="1">
      <c r="A151" s="34"/>
      <c r="B151" s="34" t="s">
        <v>164</v>
      </c>
      <c r="C151" s="17">
        <v>15442</v>
      </c>
      <c r="D151" s="17"/>
      <c r="E151" s="17">
        <v>1274148</v>
      </c>
      <c r="F151" s="17">
        <v>764788</v>
      </c>
      <c r="G151" s="27">
        <f t="shared" si="23"/>
        <v>2054378</v>
      </c>
      <c r="H151" s="27">
        <v>23.86868279569892</v>
      </c>
      <c r="I151" s="27"/>
      <c r="J151" s="27">
        <v>1969.4491935483868</v>
      </c>
      <c r="K151" s="27">
        <v>1182.1319892473118</v>
      </c>
      <c r="L151" s="27">
        <f t="shared" si="22"/>
        <v>3175.4498655913976</v>
      </c>
    </row>
    <row r="152" spans="1:12" s="35" customFormat="1">
      <c r="A152" s="23">
        <v>47</v>
      </c>
      <c r="B152" s="24" t="s">
        <v>87</v>
      </c>
      <c r="C152" s="25">
        <v>0</v>
      </c>
      <c r="D152" s="25">
        <v>0</v>
      </c>
      <c r="E152" s="25">
        <v>2597539</v>
      </c>
      <c r="F152" s="25">
        <v>942069</v>
      </c>
      <c r="G152" s="25">
        <f t="shared" si="23"/>
        <v>3539608</v>
      </c>
      <c r="H152" s="26" t="s">
        <v>206</v>
      </c>
      <c r="I152" s="26" t="s">
        <v>206</v>
      </c>
      <c r="J152" s="26">
        <v>4015.0132392473115</v>
      </c>
      <c r="K152" s="26">
        <v>1456.1550403225804</v>
      </c>
      <c r="L152" s="26">
        <f t="shared" si="22"/>
        <v>5471.1682795698916</v>
      </c>
    </row>
    <row r="153" spans="1:12" s="35" customFormat="1">
      <c r="A153" s="34"/>
      <c r="B153" s="34" t="s">
        <v>165</v>
      </c>
      <c r="C153" s="17">
        <v>0</v>
      </c>
      <c r="D153" s="17"/>
      <c r="E153" s="17">
        <v>168840.035</v>
      </c>
      <c r="F153" s="17">
        <v>112106.211</v>
      </c>
      <c r="G153" s="27">
        <f t="shared" si="23"/>
        <v>280946.24599999998</v>
      </c>
      <c r="H153" s="27" t="s">
        <v>206</v>
      </c>
      <c r="I153" s="27"/>
      <c r="J153" s="27">
        <v>260.97586055107524</v>
      </c>
      <c r="K153" s="27">
        <v>173.28244979838706</v>
      </c>
      <c r="L153" s="27">
        <f t="shared" si="22"/>
        <v>434.25831034946231</v>
      </c>
    </row>
    <row r="154" spans="1:12" s="35" customFormat="1">
      <c r="A154" s="34"/>
      <c r="B154" s="34" t="s">
        <v>166</v>
      </c>
      <c r="C154" s="17"/>
      <c r="D154" s="17"/>
      <c r="E154" s="17">
        <v>67536.013999999996</v>
      </c>
      <c r="F154" s="17"/>
      <c r="G154" s="27">
        <f t="shared" si="23"/>
        <v>67536.013999999996</v>
      </c>
      <c r="H154" s="27"/>
      <c r="I154" s="27"/>
      <c r="J154" s="27">
        <v>104.39034422043009</v>
      </c>
      <c r="K154" s="27"/>
      <c r="L154" s="27">
        <f t="shared" si="22"/>
        <v>104.39034422043009</v>
      </c>
    </row>
    <row r="155" spans="1:12" s="35" customFormat="1">
      <c r="A155" s="34"/>
      <c r="B155" s="34" t="s">
        <v>167</v>
      </c>
      <c r="C155" s="17"/>
      <c r="D155" s="17"/>
      <c r="E155" s="17">
        <v>207803.12</v>
      </c>
      <c r="F155" s="17">
        <v>39566.898000000001</v>
      </c>
      <c r="G155" s="27">
        <f t="shared" si="23"/>
        <v>247370.01799999998</v>
      </c>
      <c r="H155" s="27"/>
      <c r="I155" s="27"/>
      <c r="J155" s="27">
        <v>321.20105913978495</v>
      </c>
      <c r="K155" s="27">
        <v>61.158511693548384</v>
      </c>
      <c r="L155" s="27">
        <f t="shared" si="22"/>
        <v>382.35957083333335</v>
      </c>
    </row>
    <row r="156" spans="1:12" s="35" customFormat="1">
      <c r="A156" s="34"/>
      <c r="B156" s="34" t="s">
        <v>168</v>
      </c>
      <c r="C156" s="17"/>
      <c r="D156" s="17"/>
      <c r="E156" s="17">
        <v>872773.10400000005</v>
      </c>
      <c r="F156" s="17">
        <v>208197.24900000001</v>
      </c>
      <c r="G156" s="27">
        <f t="shared" si="23"/>
        <v>1080970.3530000001</v>
      </c>
      <c r="H156" s="27"/>
      <c r="I156" s="27"/>
      <c r="J156" s="27">
        <v>1349.0444483870967</v>
      </c>
      <c r="K156" s="27">
        <v>321.81026391129035</v>
      </c>
      <c r="L156" s="27">
        <f t="shared" si="22"/>
        <v>1670.8547122983871</v>
      </c>
    </row>
    <row r="157" spans="1:12" s="35" customFormat="1">
      <c r="A157" s="34"/>
      <c r="B157" s="34" t="s">
        <v>169</v>
      </c>
      <c r="C157" s="17"/>
      <c r="D157" s="17"/>
      <c r="E157" s="17">
        <v>914333.72799999954</v>
      </c>
      <c r="F157" s="17">
        <v>382480.01400000002</v>
      </c>
      <c r="G157" s="27">
        <f t="shared" si="23"/>
        <v>1296813.7419999996</v>
      </c>
      <c r="H157" s="27"/>
      <c r="I157" s="27"/>
      <c r="J157" s="27">
        <v>1413.2846602150528</v>
      </c>
      <c r="K157" s="27">
        <v>591.19894637096763</v>
      </c>
      <c r="L157" s="27">
        <f t="shared" si="22"/>
        <v>2004.4836065860204</v>
      </c>
    </row>
    <row r="158" spans="1:12" s="35" customFormat="1">
      <c r="A158" s="34"/>
      <c r="B158" s="34" t="s">
        <v>170</v>
      </c>
      <c r="C158" s="17"/>
      <c r="D158" s="17"/>
      <c r="E158" s="17">
        <v>145462.18400000001</v>
      </c>
      <c r="F158" s="17">
        <v>70655.175000000003</v>
      </c>
      <c r="G158" s="27">
        <f t="shared" si="23"/>
        <v>216117.359</v>
      </c>
      <c r="H158" s="27"/>
      <c r="I158" s="27"/>
      <c r="J158" s="27">
        <v>224.84074139784946</v>
      </c>
      <c r="K158" s="27">
        <v>109.21162802419354</v>
      </c>
      <c r="L158" s="27">
        <f t="shared" si="22"/>
        <v>334.052369422043</v>
      </c>
    </row>
    <row r="159" spans="1:12" s="35" customFormat="1">
      <c r="A159" s="34"/>
      <c r="B159" s="34" t="s">
        <v>171</v>
      </c>
      <c r="C159" s="17"/>
      <c r="D159" s="17"/>
      <c r="E159" s="17">
        <v>132474.489</v>
      </c>
      <c r="F159" s="17">
        <v>46161.381000000001</v>
      </c>
      <c r="G159" s="27">
        <f t="shared" si="23"/>
        <v>178635.87</v>
      </c>
      <c r="H159" s="27"/>
      <c r="I159" s="27"/>
      <c r="J159" s="27">
        <v>204.76567520161288</v>
      </c>
      <c r="K159" s="27">
        <v>71.351596975806444</v>
      </c>
      <c r="L159" s="27">
        <f t="shared" si="22"/>
        <v>276.1172721774193</v>
      </c>
    </row>
    <row r="160" spans="1:12" s="35" customFormat="1">
      <c r="A160" s="34"/>
      <c r="B160" s="34" t="s">
        <v>172</v>
      </c>
      <c r="C160" s="17"/>
      <c r="D160" s="17"/>
      <c r="E160" s="17">
        <v>88316.326000000001</v>
      </c>
      <c r="F160" s="17">
        <v>82902.072</v>
      </c>
      <c r="G160" s="27">
        <f t="shared" si="23"/>
        <v>171218.39799999999</v>
      </c>
      <c r="H160" s="27"/>
      <c r="I160" s="27"/>
      <c r="J160" s="27">
        <v>136.51045013440859</v>
      </c>
      <c r="K160" s="27">
        <v>128.14164354838709</v>
      </c>
      <c r="L160" s="27">
        <f t="shared" si="22"/>
        <v>264.65209368279568</v>
      </c>
    </row>
    <row r="161" spans="1:12" s="35" customFormat="1">
      <c r="A161" s="23">
        <v>48</v>
      </c>
      <c r="B161" s="24" t="s">
        <v>89</v>
      </c>
      <c r="C161" s="25">
        <v>299745</v>
      </c>
      <c r="D161" s="25">
        <v>0</v>
      </c>
      <c r="E161" s="42">
        <v>1442225</v>
      </c>
      <c r="F161" s="25">
        <v>510757</v>
      </c>
      <c r="G161" s="25">
        <f t="shared" si="23"/>
        <v>2252727</v>
      </c>
      <c r="H161" s="26">
        <v>463.31552419354836</v>
      </c>
      <c r="I161" s="26" t="s">
        <v>206</v>
      </c>
      <c r="J161" s="26">
        <v>2229.2456317204296</v>
      </c>
      <c r="K161" s="26">
        <v>789.47654569892472</v>
      </c>
      <c r="L161" s="26">
        <f>H161+I161+J161+K161</f>
        <v>3482.0377016129028</v>
      </c>
    </row>
    <row r="162" spans="1:12" s="35" customFormat="1">
      <c r="A162" s="34"/>
      <c r="B162" s="34" t="s">
        <v>173</v>
      </c>
      <c r="C162" s="17">
        <v>299745</v>
      </c>
      <c r="D162" s="17">
        <v>0</v>
      </c>
      <c r="E162" s="17">
        <v>1442225</v>
      </c>
      <c r="F162" s="17">
        <v>510757</v>
      </c>
      <c r="G162" s="27">
        <f>G161*100%</f>
        <v>2252727</v>
      </c>
      <c r="H162" s="27">
        <v>463.31552419354836</v>
      </c>
      <c r="I162" s="27"/>
      <c r="J162" s="27">
        <v>2229.2456317204296</v>
      </c>
      <c r="K162" s="27">
        <v>789.47654569892472</v>
      </c>
      <c r="L162" s="27">
        <f>SUM(H162:K162)</f>
        <v>3482.0377016129028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8353</v>
      </c>
      <c r="E163" s="42">
        <v>1907245</v>
      </c>
      <c r="F163" s="25">
        <v>1007387</v>
      </c>
      <c r="G163" s="25">
        <f>SUM(C163:F163)</f>
        <v>2922985</v>
      </c>
      <c r="H163" s="26" t="s">
        <v>206</v>
      </c>
      <c r="I163" s="26">
        <v>12.911223118279569</v>
      </c>
      <c r="J163" s="26">
        <v>2948.0265456989246</v>
      </c>
      <c r="K163" s="26">
        <v>1557.1170026881721</v>
      </c>
      <c r="L163" s="26">
        <f t="shared" ref="L163:L202" si="24">SUM(H163:K163)</f>
        <v>4518.0547715053763</v>
      </c>
    </row>
    <row r="164" spans="1:12" s="35" customFormat="1">
      <c r="A164" s="34"/>
      <c r="B164" s="34" t="s">
        <v>174</v>
      </c>
      <c r="C164" s="17"/>
      <c r="D164" s="17">
        <v>8353</v>
      </c>
      <c r="E164" s="17">
        <v>1907245</v>
      </c>
      <c r="F164" s="17">
        <v>1007387</v>
      </c>
      <c r="G164" s="27">
        <f>G163*100%</f>
        <v>2922985</v>
      </c>
      <c r="H164" s="27"/>
      <c r="I164" s="27">
        <v>12.911223118279569</v>
      </c>
      <c r="J164" s="27">
        <v>2948.0265456989246</v>
      </c>
      <c r="K164" s="27">
        <v>1557.1170026881721</v>
      </c>
      <c r="L164" s="27">
        <f t="shared" si="24"/>
        <v>4518.0547715053763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137754</v>
      </c>
      <c r="F165" s="25">
        <v>206820</v>
      </c>
      <c r="G165" s="25">
        <f>SUM(C165:F165)</f>
        <v>344574</v>
      </c>
      <c r="H165" s="26" t="s">
        <v>206</v>
      </c>
      <c r="I165" s="26" t="s">
        <v>206</v>
      </c>
      <c r="J165" s="26">
        <v>212.92620967741934</v>
      </c>
      <c r="K165" s="26">
        <v>319.68145161290323</v>
      </c>
      <c r="L165" s="26">
        <f t="shared" si="24"/>
        <v>532.60766129032254</v>
      </c>
    </row>
    <row r="166" spans="1:12" s="35" customFormat="1">
      <c r="A166" s="34"/>
      <c r="B166" s="34" t="s">
        <v>175</v>
      </c>
      <c r="C166" s="17"/>
      <c r="D166" s="17"/>
      <c r="E166" s="17">
        <v>137754</v>
      </c>
      <c r="F166" s="17">
        <v>206820</v>
      </c>
      <c r="G166" s="27">
        <f>G165</f>
        <v>344574</v>
      </c>
      <c r="H166" s="27"/>
      <c r="I166" s="27"/>
      <c r="J166" s="27">
        <v>212.92620967741934</v>
      </c>
      <c r="K166" s="27">
        <v>319.68145161290323</v>
      </c>
      <c r="L166" s="27">
        <f t="shared" si="24"/>
        <v>532.60766129032254</v>
      </c>
    </row>
    <row r="167" spans="1:12" s="35" customFormat="1">
      <c r="A167" s="23">
        <v>51</v>
      </c>
      <c r="B167" s="24" t="s">
        <v>95</v>
      </c>
      <c r="C167" s="25">
        <v>10237</v>
      </c>
      <c r="D167" s="25">
        <v>0</v>
      </c>
      <c r="E167" s="42">
        <v>4380479</v>
      </c>
      <c r="F167" s="25">
        <v>723158</v>
      </c>
      <c r="G167" s="25">
        <f>SUM(C167:F167)</f>
        <v>5113874</v>
      </c>
      <c r="H167" s="26">
        <v>15.823319892473117</v>
      </c>
      <c r="I167" s="26" t="s">
        <v>206</v>
      </c>
      <c r="J167" s="26">
        <v>6770.9016801075259</v>
      </c>
      <c r="K167" s="26">
        <v>1117.7845430107527</v>
      </c>
      <c r="L167" s="26">
        <f t="shared" si="24"/>
        <v>7904.5095430107513</v>
      </c>
    </row>
    <row r="168" spans="1:12" s="35" customFormat="1">
      <c r="A168" s="34"/>
      <c r="B168" s="34" t="s">
        <v>176</v>
      </c>
      <c r="C168" s="17">
        <v>10237</v>
      </c>
      <c r="D168" s="17">
        <v>0</v>
      </c>
      <c r="E168" s="17">
        <v>4380479</v>
      </c>
      <c r="F168" s="17">
        <v>723158</v>
      </c>
      <c r="G168" s="27">
        <f>G167*100%</f>
        <v>5113874</v>
      </c>
      <c r="H168" s="27">
        <v>15.823319892473117</v>
      </c>
      <c r="I168" s="27"/>
      <c r="J168" s="27">
        <v>6770.9016801075259</v>
      </c>
      <c r="K168" s="27">
        <v>1117.7845430107527</v>
      </c>
      <c r="L168" s="27">
        <f t="shared" si="24"/>
        <v>7904.5095430107513</v>
      </c>
    </row>
    <row r="169" spans="1:12" s="35" customFormat="1">
      <c r="A169" s="23">
        <v>52</v>
      </c>
      <c r="B169" s="24" t="s">
        <v>97</v>
      </c>
      <c r="C169" s="25">
        <v>782820</v>
      </c>
      <c r="D169" s="25">
        <v>0</v>
      </c>
      <c r="E169" s="25">
        <v>1405108</v>
      </c>
      <c r="F169" s="25">
        <v>2152926</v>
      </c>
      <c r="G169" s="25">
        <f t="shared" ref="G169:G198" si="25">SUM(C169:F169)</f>
        <v>4340854</v>
      </c>
      <c r="H169" s="26">
        <v>1210.0040322580644</v>
      </c>
      <c r="I169" s="26" t="s">
        <v>206</v>
      </c>
      <c r="J169" s="26">
        <v>2171.8739247311823</v>
      </c>
      <c r="K169" s="26">
        <v>3327.7754032258063</v>
      </c>
      <c r="L169" s="26">
        <f t="shared" si="24"/>
        <v>6709.653360215053</v>
      </c>
    </row>
    <row r="170" spans="1:12" s="35" customFormat="1">
      <c r="A170" s="34"/>
      <c r="B170" s="34" t="s">
        <v>177</v>
      </c>
      <c r="C170" s="17">
        <v>782820</v>
      </c>
      <c r="D170" s="17"/>
      <c r="E170" s="17">
        <v>1181274</v>
      </c>
      <c r="F170" s="17">
        <v>1906571</v>
      </c>
      <c r="G170" s="27">
        <f>SUM(C170:F170)</f>
        <v>3870665</v>
      </c>
      <c r="H170" s="27">
        <v>1210.0040322580644</v>
      </c>
      <c r="I170" s="27"/>
      <c r="J170" s="27">
        <v>1825.893951612903</v>
      </c>
      <c r="K170" s="27">
        <v>2946.9847446236554</v>
      </c>
      <c r="L170" s="27">
        <f t="shared" si="24"/>
        <v>5982.8827284946228</v>
      </c>
    </row>
    <row r="171" spans="1:12" s="35" customFormat="1">
      <c r="A171" s="34"/>
      <c r="B171" s="34" t="s">
        <v>178</v>
      </c>
      <c r="C171" s="17"/>
      <c r="D171" s="17"/>
      <c r="E171" s="17">
        <v>223834</v>
      </c>
      <c r="F171" s="17">
        <v>194422</v>
      </c>
      <c r="G171" s="27">
        <f t="shared" si="25"/>
        <v>418256</v>
      </c>
      <c r="H171" s="27"/>
      <c r="I171" s="27"/>
      <c r="J171" s="27">
        <v>345.97997311827959</v>
      </c>
      <c r="K171" s="27">
        <v>300.51787634408601</v>
      </c>
      <c r="L171" s="27">
        <f t="shared" si="24"/>
        <v>646.49784946236559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51933</v>
      </c>
      <c r="G172" s="27">
        <f t="shared" si="25"/>
        <v>51933</v>
      </c>
      <c r="H172" s="27"/>
      <c r="I172" s="27"/>
      <c r="J172" s="27"/>
      <c r="K172" s="27">
        <v>80.27278225806451</v>
      </c>
      <c r="L172" s="27">
        <f t="shared" si="24"/>
        <v>80.27278225806451</v>
      </c>
    </row>
    <row r="173" spans="1:12" s="35" customFormat="1">
      <c r="A173" s="23">
        <v>53</v>
      </c>
      <c r="B173" s="24" t="s">
        <v>98</v>
      </c>
      <c r="C173" s="25">
        <v>628426</v>
      </c>
      <c r="D173" s="25"/>
      <c r="E173" s="25">
        <v>1970232</v>
      </c>
      <c r="F173" s="25">
        <v>1412772</v>
      </c>
      <c r="G173" s="25">
        <f t="shared" si="25"/>
        <v>4011430</v>
      </c>
      <c r="H173" s="26">
        <v>971.35739247311813</v>
      </c>
      <c r="I173" s="26" t="s">
        <v>206</v>
      </c>
      <c r="J173" s="26">
        <v>3045.3854838709672</v>
      </c>
      <c r="K173" s="26">
        <v>2183.7201612903227</v>
      </c>
      <c r="L173" s="26">
        <f t="shared" si="24"/>
        <v>6200.4630376344085</v>
      </c>
    </row>
    <row r="174" spans="1:12" s="35" customFormat="1">
      <c r="A174" s="34"/>
      <c r="B174" s="34" t="s">
        <v>180</v>
      </c>
      <c r="C174" s="17">
        <v>628426</v>
      </c>
      <c r="D174" s="17"/>
      <c r="E174" s="17">
        <v>1970232</v>
      </c>
      <c r="F174" s="17">
        <v>1412772</v>
      </c>
      <c r="G174" s="27">
        <f t="shared" si="25"/>
        <v>4011430</v>
      </c>
      <c r="H174" s="27">
        <v>971.35739247311813</v>
      </c>
      <c r="I174" s="27"/>
      <c r="J174" s="27">
        <v>3045.3854838709672</v>
      </c>
      <c r="K174" s="27">
        <v>2183.7201612903227</v>
      </c>
      <c r="L174" s="27">
        <f t="shared" si="24"/>
        <v>6200.4630376344085</v>
      </c>
    </row>
    <row r="175" spans="1:12" s="35" customFormat="1">
      <c r="A175" s="23">
        <v>54</v>
      </c>
      <c r="B175" s="24" t="s">
        <v>100</v>
      </c>
      <c r="C175" s="25">
        <v>133026</v>
      </c>
      <c r="D175" s="25">
        <v>0</v>
      </c>
      <c r="E175" s="25">
        <v>1756193</v>
      </c>
      <c r="F175" s="25">
        <v>892270</v>
      </c>
      <c r="G175" s="25">
        <f t="shared" si="25"/>
        <v>2781489</v>
      </c>
      <c r="H175" s="26">
        <v>205.61814516129033</v>
      </c>
      <c r="I175" s="26" t="s">
        <v>206</v>
      </c>
      <c r="J175" s="26">
        <v>2714.5456317204303</v>
      </c>
      <c r="K175" s="26">
        <v>1379.1807795698924</v>
      </c>
      <c r="L175" s="26">
        <f t="shared" si="24"/>
        <v>4299.3445564516132</v>
      </c>
    </row>
    <row r="176" spans="1:12" s="35" customFormat="1">
      <c r="A176" s="34"/>
      <c r="B176" s="34" t="s">
        <v>181</v>
      </c>
      <c r="C176" s="17"/>
      <c r="D176" s="17"/>
      <c r="E176" s="17">
        <v>264881</v>
      </c>
      <c r="F176" s="17">
        <v>163083</v>
      </c>
      <c r="G176" s="27">
        <f t="shared" si="25"/>
        <v>427964</v>
      </c>
      <c r="H176" s="27"/>
      <c r="I176" s="27"/>
      <c r="J176" s="27">
        <v>409.42627688172036</v>
      </c>
      <c r="K176" s="27">
        <v>252.07721774193544</v>
      </c>
      <c r="L176" s="27">
        <f t="shared" si="24"/>
        <v>661.5034946236558</v>
      </c>
    </row>
    <row r="177" spans="1:12" s="35" customFormat="1">
      <c r="A177" s="34"/>
      <c r="B177" s="34" t="s">
        <v>182</v>
      </c>
      <c r="C177" s="17"/>
      <c r="D177" s="17"/>
      <c r="E177" s="17">
        <v>136943</v>
      </c>
      <c r="F177" s="17">
        <v>143955</v>
      </c>
      <c r="G177" s="27">
        <f t="shared" si="25"/>
        <v>280898</v>
      </c>
      <c r="H177" s="27"/>
      <c r="I177" s="27"/>
      <c r="J177" s="27">
        <v>211.67264784946235</v>
      </c>
      <c r="K177" s="27">
        <v>222.51108870967741</v>
      </c>
      <c r="L177" s="27">
        <f t="shared" si="24"/>
        <v>434.18373655913979</v>
      </c>
    </row>
    <row r="178" spans="1:12" s="35" customFormat="1">
      <c r="A178" s="34"/>
      <c r="B178" s="34" t="s">
        <v>183</v>
      </c>
      <c r="C178" s="17"/>
      <c r="D178" s="17"/>
      <c r="E178" s="17">
        <v>13480</v>
      </c>
      <c r="F178" s="17">
        <v>6808</v>
      </c>
      <c r="G178" s="27">
        <f t="shared" si="25"/>
        <v>20288</v>
      </c>
      <c r="H178" s="27"/>
      <c r="I178" s="27"/>
      <c r="J178" s="27">
        <v>20.83602150537634</v>
      </c>
      <c r="K178" s="27">
        <v>10.523118279569891</v>
      </c>
      <c r="L178" s="27">
        <f t="shared" si="24"/>
        <v>31.35913978494623</v>
      </c>
    </row>
    <row r="179" spans="1:12" s="35" customFormat="1">
      <c r="A179" s="34"/>
      <c r="B179" s="34" t="s">
        <v>184</v>
      </c>
      <c r="C179" s="17"/>
      <c r="D179" s="17"/>
      <c r="E179" s="17">
        <v>35640</v>
      </c>
      <c r="F179" s="17">
        <v>1540</v>
      </c>
      <c r="G179" s="27">
        <f t="shared" si="25"/>
        <v>37180</v>
      </c>
      <c r="H179" s="27"/>
      <c r="I179" s="27"/>
      <c r="J179" s="27">
        <v>55.088709677419352</v>
      </c>
      <c r="K179" s="27">
        <v>2.3803763440860211</v>
      </c>
      <c r="L179" s="27">
        <f t="shared" si="24"/>
        <v>57.469086021505376</v>
      </c>
    </row>
    <row r="180" spans="1:12" s="35" customFormat="1">
      <c r="A180" s="34"/>
      <c r="B180" s="34" t="s">
        <v>185</v>
      </c>
      <c r="C180" s="17"/>
      <c r="D180" s="17"/>
      <c r="E180" s="17"/>
      <c r="F180" s="17"/>
      <c r="G180" s="27">
        <f t="shared" si="25"/>
        <v>0</v>
      </c>
      <c r="H180" s="27"/>
      <c r="I180" s="27"/>
      <c r="J180" s="27"/>
      <c r="K180" s="27"/>
      <c r="L180" s="27">
        <f t="shared" si="24"/>
        <v>0</v>
      </c>
    </row>
    <row r="181" spans="1:12" s="35" customFormat="1">
      <c r="A181" s="34"/>
      <c r="B181" s="34" t="s">
        <v>186</v>
      </c>
      <c r="C181" s="17"/>
      <c r="D181" s="17"/>
      <c r="E181" s="17">
        <v>355512</v>
      </c>
      <c r="F181" s="17">
        <v>7800</v>
      </c>
      <c r="G181" s="27">
        <f t="shared" si="25"/>
        <v>363312</v>
      </c>
      <c r="H181" s="27"/>
      <c r="I181" s="27"/>
      <c r="J181" s="27">
        <v>549.51451612903224</v>
      </c>
      <c r="K181" s="27"/>
      <c r="L181" s="27">
        <f t="shared" si="24"/>
        <v>549.51451612903224</v>
      </c>
    </row>
    <row r="182" spans="1:12" s="35" customFormat="1">
      <c r="A182" s="34"/>
      <c r="B182" s="34" t="s">
        <v>187</v>
      </c>
      <c r="C182" s="17">
        <v>133026</v>
      </c>
      <c r="D182" s="17"/>
      <c r="E182" s="17">
        <v>94940</v>
      </c>
      <c r="F182" s="17">
        <v>16671</v>
      </c>
      <c r="G182" s="27">
        <f t="shared" si="25"/>
        <v>244637</v>
      </c>
      <c r="H182" s="27">
        <v>205.61814516129033</v>
      </c>
      <c r="I182" s="27"/>
      <c r="J182" s="27">
        <v>146.7486559139785</v>
      </c>
      <c r="K182" s="27">
        <v>25.768346774193546</v>
      </c>
      <c r="L182" s="27">
        <f t="shared" si="24"/>
        <v>378.13514784946238</v>
      </c>
    </row>
    <row r="183" spans="1:12" s="35" customFormat="1">
      <c r="A183" s="34"/>
      <c r="B183" s="34" t="s">
        <v>188</v>
      </c>
      <c r="C183" s="17"/>
      <c r="D183" s="17"/>
      <c r="E183" s="17">
        <v>596752</v>
      </c>
      <c r="F183" s="17">
        <v>534972</v>
      </c>
      <c r="G183" s="27">
        <f t="shared" si="25"/>
        <v>1131724</v>
      </c>
      <c r="H183" s="27"/>
      <c r="I183" s="27"/>
      <c r="J183" s="27">
        <v>922.39892473118277</v>
      </c>
      <c r="K183" s="27">
        <v>826.90564516129018</v>
      </c>
      <c r="L183" s="27">
        <f t="shared" si="24"/>
        <v>1749.304569892473</v>
      </c>
    </row>
    <row r="184" spans="1:12" s="35" customFormat="1">
      <c r="A184" s="34"/>
      <c r="B184" s="34" t="s">
        <v>189</v>
      </c>
      <c r="C184" s="17"/>
      <c r="D184" s="17"/>
      <c r="E184" s="17">
        <v>258045</v>
      </c>
      <c r="F184" s="17">
        <v>17441</v>
      </c>
      <c r="G184" s="27">
        <f t="shared" si="25"/>
        <v>275486</v>
      </c>
      <c r="H184" s="27"/>
      <c r="I184" s="27"/>
      <c r="J184" s="27">
        <v>398.85987903225799</v>
      </c>
      <c r="K184" s="27"/>
      <c r="L184" s="27">
        <f t="shared" si="24"/>
        <v>398.85987903225799</v>
      </c>
    </row>
    <row r="185" spans="1:12" s="35" customFormat="1">
      <c r="A185" s="18">
        <v>55</v>
      </c>
      <c r="B185" s="44" t="s">
        <v>101</v>
      </c>
      <c r="C185" s="20">
        <v>0</v>
      </c>
      <c r="D185" s="20">
        <v>74248</v>
      </c>
      <c r="E185" s="20">
        <v>3009950</v>
      </c>
      <c r="F185" s="20">
        <v>858494</v>
      </c>
      <c r="G185" s="20">
        <f t="shared" si="25"/>
        <v>3942692</v>
      </c>
      <c r="H185" s="21" t="s">
        <v>206</v>
      </c>
      <c r="I185" s="21">
        <v>114.76505376344085</v>
      </c>
      <c r="J185" s="21">
        <v>4652.4764784946237</v>
      </c>
      <c r="K185" s="21">
        <v>1326.9732526881721</v>
      </c>
      <c r="L185" s="21">
        <f t="shared" si="24"/>
        <v>6094.2147849462363</v>
      </c>
    </row>
    <row r="186" spans="1:12" s="35" customFormat="1">
      <c r="A186" s="34"/>
      <c r="B186" s="34" t="s">
        <v>190</v>
      </c>
      <c r="C186" s="17"/>
      <c r="D186" s="17"/>
      <c r="E186" s="17">
        <v>899873</v>
      </c>
      <c r="F186" s="17">
        <v>385628</v>
      </c>
      <c r="G186" s="27">
        <f t="shared" si="25"/>
        <v>1285501</v>
      </c>
      <c r="H186" s="27"/>
      <c r="I186" s="27"/>
      <c r="J186" s="27">
        <v>1390.9327284946237</v>
      </c>
      <c r="K186" s="27">
        <v>596.06478494623661</v>
      </c>
      <c r="L186" s="27">
        <f t="shared" si="24"/>
        <v>1986.9975134408603</v>
      </c>
    </row>
    <row r="187" spans="1:12" s="35" customFormat="1">
      <c r="A187" s="34"/>
      <c r="B187" s="34" t="s">
        <v>191</v>
      </c>
      <c r="C187" s="17"/>
      <c r="D187" s="17"/>
      <c r="E187" s="17">
        <v>711787</v>
      </c>
      <c r="F187" s="17">
        <v>54383</v>
      </c>
      <c r="G187" s="27">
        <f t="shared" si="25"/>
        <v>766170</v>
      </c>
      <c r="H187" s="27"/>
      <c r="I187" s="27"/>
      <c r="J187" s="27">
        <v>1100.2084005376344</v>
      </c>
      <c r="K187" s="27">
        <v>84.059744623655902</v>
      </c>
      <c r="L187" s="27">
        <f t="shared" si="24"/>
        <v>1184.2681451612902</v>
      </c>
    </row>
    <row r="188" spans="1:12" s="35" customFormat="1">
      <c r="A188" s="34"/>
      <c r="B188" s="34" t="s">
        <v>192</v>
      </c>
      <c r="C188" s="17"/>
      <c r="D188" s="17">
        <v>74248</v>
      </c>
      <c r="E188" s="17">
        <v>417348</v>
      </c>
      <c r="F188" s="17">
        <v>174751</v>
      </c>
      <c r="G188" s="27">
        <f t="shared" si="25"/>
        <v>666347</v>
      </c>
      <c r="H188" s="27"/>
      <c r="I188" s="27">
        <v>114.76505376344085</v>
      </c>
      <c r="J188" s="27">
        <v>645.09435483870971</v>
      </c>
      <c r="K188" s="27">
        <v>270.11243279569891</v>
      </c>
      <c r="L188" s="27">
        <f t="shared" si="24"/>
        <v>1029.9718413978494</v>
      </c>
    </row>
    <row r="189" spans="1:12" s="35" customFormat="1">
      <c r="A189" s="34"/>
      <c r="B189" s="34" t="s">
        <v>193</v>
      </c>
      <c r="C189" s="17"/>
      <c r="D189" s="17"/>
      <c r="E189" s="17">
        <v>231038</v>
      </c>
      <c r="F189" s="17">
        <v>33207</v>
      </c>
      <c r="G189" s="27">
        <f t="shared" si="25"/>
        <v>264245</v>
      </c>
      <c r="H189" s="27"/>
      <c r="I189" s="27"/>
      <c r="J189" s="27">
        <v>357.11518817204302</v>
      </c>
      <c r="K189" s="27">
        <v>51.32802419354838</v>
      </c>
      <c r="L189" s="27">
        <f t="shared" si="24"/>
        <v>408.44321236559142</v>
      </c>
    </row>
    <row r="190" spans="1:12" s="35" customFormat="1">
      <c r="A190" s="34"/>
      <c r="B190" s="34" t="s">
        <v>194</v>
      </c>
      <c r="C190" s="17"/>
      <c r="D190" s="17"/>
      <c r="E190" s="17"/>
      <c r="F190" s="17">
        <v>13279</v>
      </c>
      <c r="G190" s="27">
        <f t="shared" si="25"/>
        <v>13279</v>
      </c>
      <c r="H190" s="27"/>
      <c r="I190" s="27"/>
      <c r="J190" s="27"/>
      <c r="K190" s="27">
        <v>20.525336021505375</v>
      </c>
      <c r="L190" s="27">
        <f t="shared" si="24"/>
        <v>20.525336021505375</v>
      </c>
    </row>
    <row r="191" spans="1:12" s="35" customFormat="1" ht="30">
      <c r="A191" s="34"/>
      <c r="B191" s="38" t="s">
        <v>195</v>
      </c>
      <c r="C191" s="17"/>
      <c r="D191" s="17"/>
      <c r="E191" s="17">
        <v>138199</v>
      </c>
      <c r="F191" s="17"/>
      <c r="G191" s="27">
        <f t="shared" si="25"/>
        <v>138199</v>
      </c>
      <c r="H191" s="27"/>
      <c r="I191" s="27"/>
      <c r="J191" s="27">
        <v>213.61404569892471</v>
      </c>
      <c r="K191" s="27"/>
      <c r="L191" s="27">
        <f t="shared" si="24"/>
        <v>213.61404569892471</v>
      </c>
    </row>
    <row r="192" spans="1:12" s="35" customFormat="1">
      <c r="A192" s="34"/>
      <c r="B192" s="34" t="s">
        <v>196</v>
      </c>
      <c r="C192" s="17"/>
      <c r="D192" s="17"/>
      <c r="E192" s="17">
        <v>569076</v>
      </c>
      <c r="F192" s="17">
        <v>183918</v>
      </c>
      <c r="G192" s="27">
        <f t="shared" si="25"/>
        <v>752994</v>
      </c>
      <c r="H192" s="27"/>
      <c r="I192" s="27"/>
      <c r="J192" s="27">
        <v>879.62016129032247</v>
      </c>
      <c r="K192" s="27">
        <v>284.28185483870965</v>
      </c>
      <c r="L192" s="27">
        <f t="shared" si="24"/>
        <v>1163.9020161290321</v>
      </c>
    </row>
    <row r="193" spans="1:12" s="35" customFormat="1">
      <c r="A193" s="34"/>
      <c r="B193" s="34" t="s">
        <v>197</v>
      </c>
      <c r="C193" s="17"/>
      <c r="D193" s="17"/>
      <c r="E193" s="17">
        <v>15269</v>
      </c>
      <c r="F193" s="17"/>
      <c r="G193" s="27">
        <f t="shared" si="25"/>
        <v>15269</v>
      </c>
      <c r="H193" s="27"/>
      <c r="I193" s="27"/>
      <c r="J193" s="27">
        <v>23.60127688172043</v>
      </c>
      <c r="K193" s="27"/>
      <c r="L193" s="27">
        <f t="shared" si="24"/>
        <v>23.60127688172043</v>
      </c>
    </row>
    <row r="194" spans="1:12" s="35" customFormat="1">
      <c r="A194" s="34"/>
      <c r="B194" s="34" t="s">
        <v>198</v>
      </c>
      <c r="C194" s="17"/>
      <c r="D194" s="17"/>
      <c r="E194" s="17">
        <v>27360</v>
      </c>
      <c r="F194" s="17">
        <v>13328</v>
      </c>
      <c r="G194" s="27">
        <f t="shared" si="25"/>
        <v>40688</v>
      </c>
      <c r="H194" s="27"/>
      <c r="I194" s="27"/>
      <c r="J194" s="27">
        <v>42.29032258064516</v>
      </c>
      <c r="K194" s="27">
        <v>20.601075268817201</v>
      </c>
      <c r="L194" s="27">
        <f t="shared" si="24"/>
        <v>62.891397849462365</v>
      </c>
    </row>
    <row r="195" spans="1:12">
      <c r="A195" s="45">
        <v>56</v>
      </c>
      <c r="B195" s="46" t="s">
        <v>103</v>
      </c>
      <c r="C195" s="47">
        <v>101717</v>
      </c>
      <c r="D195" s="47">
        <v>0</v>
      </c>
      <c r="E195" s="47">
        <v>2951401</v>
      </c>
      <c r="F195" s="47">
        <v>2536843</v>
      </c>
      <c r="G195" s="47">
        <f t="shared" si="25"/>
        <v>5589961</v>
      </c>
      <c r="H195" s="48">
        <v>157.22385752688172</v>
      </c>
      <c r="I195" s="48" t="s">
        <v>206</v>
      </c>
      <c r="J195" s="48">
        <v>4561.9773521505376</v>
      </c>
      <c r="K195" s="48">
        <v>3921.1954973118277</v>
      </c>
      <c r="L195" s="48">
        <f t="shared" si="24"/>
        <v>8640.3967069892478</v>
      </c>
    </row>
    <row r="196" spans="1:12">
      <c r="A196" s="49"/>
      <c r="B196" s="50" t="s">
        <v>199</v>
      </c>
      <c r="C196" s="51"/>
      <c r="D196" s="51">
        <v>0</v>
      </c>
      <c r="E196" s="51">
        <v>2039214</v>
      </c>
      <c r="F196" s="51">
        <v>1689682</v>
      </c>
      <c r="G196" s="51">
        <f t="shared" si="25"/>
        <v>3728896</v>
      </c>
      <c r="H196" s="52"/>
      <c r="I196" s="52" t="s">
        <v>206</v>
      </c>
      <c r="J196" s="52">
        <v>3152.0108870967738</v>
      </c>
      <c r="K196" s="52">
        <v>2611.7396505376346</v>
      </c>
      <c r="L196" s="52">
        <f t="shared" si="24"/>
        <v>5763.7505376344088</v>
      </c>
    </row>
    <row r="197" spans="1:12">
      <c r="A197" s="49"/>
      <c r="B197" s="50" t="s">
        <v>200</v>
      </c>
      <c r="C197" s="51">
        <v>101717</v>
      </c>
      <c r="D197" s="51"/>
      <c r="E197" s="51">
        <v>912187</v>
      </c>
      <c r="F197" s="51">
        <v>847161</v>
      </c>
      <c r="G197" s="51">
        <f t="shared" si="25"/>
        <v>1861065</v>
      </c>
      <c r="H197" s="52">
        <v>157.22385752688172</v>
      </c>
      <c r="I197" s="52"/>
      <c r="J197" s="52">
        <v>1409.9664650537634</v>
      </c>
      <c r="K197" s="52">
        <v>1309.4558467741933</v>
      </c>
      <c r="L197" s="52">
        <f t="shared" si="24"/>
        <v>2876.6461693548381</v>
      </c>
    </row>
    <row r="198" spans="1:12">
      <c r="A198" s="53">
        <v>57</v>
      </c>
      <c r="B198" s="54" t="s">
        <v>104</v>
      </c>
      <c r="C198" s="55">
        <v>354746</v>
      </c>
      <c r="D198" s="55">
        <v>0</v>
      </c>
      <c r="E198" s="55">
        <v>702932</v>
      </c>
      <c r="F198" s="55">
        <v>654654</v>
      </c>
      <c r="G198" s="55">
        <f t="shared" si="25"/>
        <v>1712332</v>
      </c>
      <c r="H198" s="56">
        <v>548.33051075268816</v>
      </c>
      <c r="I198" s="56" t="s">
        <v>206</v>
      </c>
      <c r="J198" s="56">
        <v>1086.5212365591397</v>
      </c>
      <c r="K198" s="56">
        <v>1011.8979838709677</v>
      </c>
      <c r="L198" s="56">
        <f t="shared" si="24"/>
        <v>2646.7497311827956</v>
      </c>
    </row>
    <row r="199" spans="1:12">
      <c r="A199" s="57"/>
      <c r="B199" s="58" t="s">
        <v>201</v>
      </c>
      <c r="C199" s="59">
        <v>354746</v>
      </c>
      <c r="D199" s="59"/>
      <c r="E199" s="59">
        <v>77322.52</v>
      </c>
      <c r="F199" s="59">
        <v>78558.48</v>
      </c>
      <c r="G199" s="59">
        <f>SUM(C199:F199)</f>
        <v>510627</v>
      </c>
      <c r="H199" s="9">
        <v>548.33051075268816</v>
      </c>
      <c r="I199" s="9"/>
      <c r="J199" s="9">
        <v>119.51733602150537</v>
      </c>
      <c r="K199" s="9">
        <v>121.42775806451611</v>
      </c>
      <c r="L199" s="9">
        <f t="shared" si="24"/>
        <v>789.27560483870957</v>
      </c>
    </row>
    <row r="200" spans="1:12">
      <c r="A200" s="60"/>
      <c r="B200" s="58" t="s">
        <v>202</v>
      </c>
      <c r="C200" s="61"/>
      <c r="D200" s="61"/>
      <c r="E200" s="61">
        <v>625609.48</v>
      </c>
      <c r="F200" s="61">
        <v>576095.52</v>
      </c>
      <c r="G200" s="59">
        <f>SUM(C200:F200)</f>
        <v>1201705</v>
      </c>
      <c r="H200" s="62"/>
      <c r="I200" s="62"/>
      <c r="J200" s="62">
        <v>967.00390053763431</v>
      </c>
      <c r="K200" s="62">
        <v>890.47022580645159</v>
      </c>
      <c r="L200" s="9">
        <f t="shared" si="24"/>
        <v>1857.474126344086</v>
      </c>
    </row>
    <row r="201" spans="1:12">
      <c r="A201" s="63">
        <v>58</v>
      </c>
      <c r="B201" s="64" t="s">
        <v>106</v>
      </c>
      <c r="C201" s="65">
        <v>960966</v>
      </c>
      <c r="D201" s="65">
        <v>0</v>
      </c>
      <c r="E201" s="65">
        <v>1751561</v>
      </c>
      <c r="F201" s="65">
        <v>1406688</v>
      </c>
      <c r="G201" s="65">
        <f>SUM(C201:F201)</f>
        <v>4119215</v>
      </c>
      <c r="H201" s="13">
        <v>1485.3641129032255</v>
      </c>
      <c r="I201" s="13" t="s">
        <v>206</v>
      </c>
      <c r="J201" s="13">
        <v>2707.3859543010749</v>
      </c>
      <c r="K201" s="13">
        <v>2174.3161290322578</v>
      </c>
      <c r="L201" s="13">
        <f t="shared" si="24"/>
        <v>6367.0661962365584</v>
      </c>
    </row>
    <row r="202" spans="1:12">
      <c r="A202" s="66"/>
      <c r="B202" s="67" t="s">
        <v>203</v>
      </c>
      <c r="C202" s="68"/>
      <c r="D202" s="68">
        <v>0</v>
      </c>
      <c r="E202" s="68">
        <v>1751561</v>
      </c>
      <c r="F202" s="68">
        <v>1406688</v>
      </c>
      <c r="G202" s="68">
        <f>SUM(C202:F202)</f>
        <v>3158249</v>
      </c>
      <c r="H202" s="30"/>
      <c r="I202" s="30" t="s">
        <v>206</v>
      </c>
      <c r="J202" s="30">
        <v>2707.3859543010749</v>
      </c>
      <c r="K202" s="30">
        <v>2174.3161290322578</v>
      </c>
      <c r="L202" s="30">
        <f t="shared" si="24"/>
        <v>4881.7020833333327</v>
      </c>
    </row>
    <row r="203" spans="1:12">
      <c r="B203" s="69" t="s">
        <v>107</v>
      </c>
      <c r="C203" s="70">
        <f t="shared" ref="C203:I203" si="26">C7+C9+C14+C16+C19+C24+C30+C32+C34+C41+C43+C46+C48+C50+C57+C59+C61+C63+C67+C69+C72+C75+C77+C80+C82+C89+C96+C98+C101+C103+C105+C107+C109+C111+C114+C116+C118+C126+C128+C130+C132+C135+C137+C144+C148+C150+C152+C161+C163+C165+C167+C169+C173+C175+C185+C195+C198+C201</f>
        <v>17651683</v>
      </c>
      <c r="D203" s="70">
        <f t="shared" si="26"/>
        <v>2948859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120187365</v>
      </c>
      <c r="F203" s="70">
        <f t="shared" ref="F203" si="27">F7+F9+F14+F16+F19+F24+F30+F32+F34+F41+F43+F46+F48+F50+F57+F59+F61+F63+F67+F69+F72+F75+F77+F80+F82+F89+F96+F98+F101+F103+F105+F107+F109+F111+F114+F116+F118+F126+F128+F130+F132+F135+F137+F144+F148+F150+F152+F161+F163+F165+F167+F169+F173+F175+F185+F195+F198+F201</f>
        <v>62995729</v>
      </c>
      <c r="G203" s="71">
        <f>C203+D203+E203+F203</f>
        <v>203783636</v>
      </c>
      <c r="H203" s="72">
        <f t="shared" si="26"/>
        <v>27284.187432795698</v>
      </c>
      <c r="I203" s="72">
        <f t="shared" si="26"/>
        <v>4558.0481854838717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185773.48084677415</v>
      </c>
      <c r="K203" s="72">
        <f t="shared" ref="K203" si="28">K7+K9+K14+K16+K19+K24+K30+K32+K34+K41+K43+K46+K48+K50+K57+K59+K61+K63+K67+K69+K72+K75+K77+K80+K82+K89+K96+K98+K101+K103+K105+K107+K109+K111+K114+K116+K118+K126+K128+K130+K132+K135+K137+K144+K148+K150+K152+K161+K163+K165+K167+K169+K173+K175+K185+K195+K198+K201</f>
        <v>97372.430577956999</v>
      </c>
      <c r="L203" s="72">
        <f>H203+I203+J203+K203</f>
        <v>314988.14704301074</v>
      </c>
    </row>
    <row r="204" spans="1:12">
      <c r="C204" s="2" t="s">
        <v>204</v>
      </c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zoomScale="90" zoomScaleNormal="90" workbookViewId="0">
      <pane xSplit="1" ySplit="6" topLeftCell="B193" activePane="bottomRight" state="frozen"/>
      <selection pane="topRight" activeCell="I1" sqref="I1"/>
      <selection pane="bottomLeft" activeCell="A29" sqref="A29"/>
      <selection pane="bottomRight" activeCell="K215" sqref="K215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221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81" t="s">
        <v>10</v>
      </c>
      <c r="H6" s="81" t="s">
        <v>6</v>
      </c>
      <c r="I6" s="81" t="s">
        <v>7</v>
      </c>
      <c r="J6" s="81" t="s">
        <v>8</v>
      </c>
      <c r="K6" s="81" t="s">
        <v>9</v>
      </c>
      <c r="L6" s="81" t="s">
        <v>10</v>
      </c>
    </row>
    <row r="7" spans="1:13" s="14" customFormat="1">
      <c r="A7" s="10">
        <v>1</v>
      </c>
      <c r="B7" s="11" t="s">
        <v>11</v>
      </c>
      <c r="C7" s="12">
        <v>485203</v>
      </c>
      <c r="D7" s="12">
        <v>1378649</v>
      </c>
      <c r="E7" s="12">
        <v>1514366</v>
      </c>
      <c r="F7" s="12">
        <v>353853</v>
      </c>
      <c r="G7" s="12">
        <f>SUM(C7:F7)</f>
        <v>3732071</v>
      </c>
      <c r="H7" s="13">
        <v>749.97775537634402</v>
      </c>
      <c r="I7" s="13">
        <v>2130.9762768817204</v>
      </c>
      <c r="J7" s="13">
        <v>2340.7538978494622</v>
      </c>
      <c r="K7" s="13">
        <v>546.95020161290324</v>
      </c>
      <c r="L7" s="13">
        <f>H7+I7+J7+K7</f>
        <v>5768.65813172043</v>
      </c>
    </row>
    <row r="8" spans="1:13" s="14" customFormat="1">
      <c r="A8" s="15"/>
      <c r="B8" s="16" t="s">
        <v>13</v>
      </c>
      <c r="C8" s="17">
        <v>485203</v>
      </c>
      <c r="D8" s="17">
        <v>1378649</v>
      </c>
      <c r="E8" s="17">
        <v>1514366</v>
      </c>
      <c r="F8" s="17">
        <v>353853</v>
      </c>
      <c r="G8" s="17">
        <f t="shared" ref="G8:L8" si="0">G7</f>
        <v>3732071</v>
      </c>
      <c r="H8" s="17">
        <v>749.97775537634402</v>
      </c>
      <c r="I8" s="17"/>
      <c r="J8" s="17">
        <v>2340.7538978494622</v>
      </c>
      <c r="K8" s="17">
        <v>546.95020161290324</v>
      </c>
      <c r="L8" s="17">
        <f t="shared" si="0"/>
        <v>5768.65813172043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352645</v>
      </c>
      <c r="F9" s="20">
        <v>610360</v>
      </c>
      <c r="G9" s="20">
        <f>SUM(C9:F9)</f>
        <v>963005</v>
      </c>
      <c r="H9" s="21" t="s">
        <v>206</v>
      </c>
      <c r="I9" s="21" t="s">
        <v>206</v>
      </c>
      <c r="J9" s="21">
        <v>545.08299731182797</v>
      </c>
      <c r="K9" s="21">
        <v>943.43279569892468</v>
      </c>
      <c r="L9" s="21">
        <f t="shared" ref="L9:L30" si="1">H9+I9+J9+K9</f>
        <v>1488.5157930107525</v>
      </c>
    </row>
    <row r="10" spans="1:13" s="14" customFormat="1">
      <c r="A10" s="16"/>
      <c r="B10" s="16" t="s">
        <v>16</v>
      </c>
      <c r="C10" s="17"/>
      <c r="D10" s="17"/>
      <c r="E10" s="17">
        <v>19395.474999999999</v>
      </c>
      <c r="F10" s="17">
        <v>305180</v>
      </c>
      <c r="G10" s="17">
        <f>E10+F10</f>
        <v>324575.47499999998</v>
      </c>
      <c r="H10" s="17"/>
      <c r="I10" s="17"/>
      <c r="J10" s="17">
        <v>29.979564852150531</v>
      </c>
      <c r="K10" s="17">
        <v>471.71639784946234</v>
      </c>
      <c r="L10" s="17">
        <f t="shared" si="1"/>
        <v>501.69596270161287</v>
      </c>
    </row>
    <row r="11" spans="1:13" s="14" customFormat="1">
      <c r="A11" s="16"/>
      <c r="B11" s="16" t="s">
        <v>18</v>
      </c>
      <c r="C11" s="17"/>
      <c r="D11" s="17"/>
      <c r="E11" s="17">
        <v>204534.09999999998</v>
      </c>
      <c r="F11" s="17">
        <v>299076.40000000002</v>
      </c>
      <c r="G11" s="17">
        <f>E11+F11</f>
        <v>503610.5</v>
      </c>
      <c r="H11" s="17"/>
      <c r="I11" s="17"/>
      <c r="J11" s="17">
        <v>316.14813844086018</v>
      </c>
      <c r="K11" s="17">
        <v>462.28206989247309</v>
      </c>
      <c r="L11" s="17">
        <f t="shared" si="1"/>
        <v>778.43020833333321</v>
      </c>
    </row>
    <row r="12" spans="1:13" s="14" customFormat="1">
      <c r="A12" s="16"/>
      <c r="B12" s="16" t="s">
        <v>20</v>
      </c>
      <c r="C12" s="17"/>
      <c r="D12" s="17"/>
      <c r="E12" s="17">
        <v>38790.949999999997</v>
      </c>
      <c r="F12" s="17">
        <v>6103.6</v>
      </c>
      <c r="G12" s="17">
        <f>E12+F12</f>
        <v>44894.549999999996</v>
      </c>
      <c r="H12" s="17"/>
      <c r="I12" s="17"/>
      <c r="J12" s="17">
        <v>59.959129704301063</v>
      </c>
      <c r="K12" s="17">
        <v>9.4343279569892484</v>
      </c>
      <c r="L12" s="17">
        <f t="shared" si="1"/>
        <v>69.393457661290313</v>
      </c>
    </row>
    <row r="13" spans="1:13" s="14" customFormat="1">
      <c r="A13" s="22"/>
      <c r="B13" s="22" t="s">
        <v>22</v>
      </c>
      <c r="C13" s="17"/>
      <c r="D13" s="17"/>
      <c r="E13" s="17">
        <v>89924.475000000006</v>
      </c>
      <c r="F13" s="17"/>
      <c r="G13" s="17">
        <f>E13+F13</f>
        <v>89924.475000000006</v>
      </c>
      <c r="H13" s="17"/>
      <c r="I13" s="17"/>
      <c r="J13" s="17">
        <v>138.99616431451614</v>
      </c>
      <c r="K13" s="17"/>
      <c r="L13" s="17">
        <f t="shared" si="1"/>
        <v>138.99616431451614</v>
      </c>
    </row>
    <row r="14" spans="1:13" s="14" customFormat="1">
      <c r="A14" s="23">
        <v>3</v>
      </c>
      <c r="B14" s="24" t="s">
        <v>14</v>
      </c>
      <c r="C14" s="25">
        <v>7283</v>
      </c>
      <c r="D14" s="25">
        <v>0</v>
      </c>
      <c r="E14" s="25">
        <v>1075674</v>
      </c>
      <c r="F14" s="25">
        <v>1167440</v>
      </c>
      <c r="G14" s="25">
        <f>SUM(C14:F14)</f>
        <v>2250397</v>
      </c>
      <c r="H14" s="26">
        <v>11.257325268817203</v>
      </c>
      <c r="I14" s="26" t="s">
        <v>206</v>
      </c>
      <c r="J14" s="26">
        <v>1662.6681451612901</v>
      </c>
      <c r="K14" s="26">
        <v>1804.510752688172</v>
      </c>
      <c r="L14" s="26">
        <f t="shared" si="1"/>
        <v>3478.4362231182795</v>
      </c>
    </row>
    <row r="15" spans="1:13" s="14" customFormat="1">
      <c r="A15" s="16"/>
      <c r="B15" s="16" t="s">
        <v>25</v>
      </c>
      <c r="C15" s="17"/>
      <c r="D15" s="17"/>
      <c r="E15" s="17">
        <v>1075674</v>
      </c>
      <c r="F15" s="17">
        <v>1167440</v>
      </c>
      <c r="G15" s="17">
        <f>F15+E15</f>
        <v>2243114</v>
      </c>
      <c r="H15" s="17"/>
      <c r="I15" s="17"/>
      <c r="J15" s="17">
        <v>1662.6681451612901</v>
      </c>
      <c r="K15" s="17">
        <v>1804.510752688172</v>
      </c>
      <c r="L15" s="17">
        <f t="shared" si="1"/>
        <v>3467.1788978494624</v>
      </c>
    </row>
    <row r="16" spans="1:13" s="14" customFormat="1">
      <c r="A16" s="23">
        <v>4</v>
      </c>
      <c r="B16" s="24" t="s">
        <v>15</v>
      </c>
      <c r="C16" s="25">
        <v>703154</v>
      </c>
      <c r="D16" s="25">
        <v>16440</v>
      </c>
      <c r="E16" s="25">
        <v>1926851</v>
      </c>
      <c r="F16" s="25">
        <v>490286</v>
      </c>
      <c r="G16" s="25">
        <f>SUM(C16:F16)</f>
        <v>3136731</v>
      </c>
      <c r="H16" s="26">
        <v>1086.8643817204299</v>
      </c>
      <c r="I16" s="26">
        <v>25.411290322580644</v>
      </c>
      <c r="J16" s="26">
        <v>2978.3315188172041</v>
      </c>
      <c r="K16" s="26">
        <v>757.83454301075267</v>
      </c>
      <c r="L16" s="26">
        <f t="shared" si="1"/>
        <v>4848.4417338709673</v>
      </c>
    </row>
    <row r="17" spans="1:12" s="14" customFormat="1">
      <c r="A17" s="16"/>
      <c r="B17" s="16" t="s">
        <v>28</v>
      </c>
      <c r="C17" s="17">
        <v>703154</v>
      </c>
      <c r="D17" s="17">
        <v>16440</v>
      </c>
      <c r="E17" s="17">
        <v>1013826</v>
      </c>
      <c r="F17" s="17">
        <v>94393</v>
      </c>
      <c r="G17" s="17">
        <f>SUM(C17:F17)</f>
        <v>1827813</v>
      </c>
      <c r="H17" s="17">
        <v>1086.8643817204299</v>
      </c>
      <c r="I17" s="17"/>
      <c r="J17" s="17">
        <v>1567.069758064516</v>
      </c>
      <c r="K17" s="17">
        <v>145.90315860215054</v>
      </c>
      <c r="L17" s="17">
        <f t="shared" si="1"/>
        <v>2799.8372983870963</v>
      </c>
    </row>
    <row r="18" spans="1:12" s="14" customFormat="1">
      <c r="A18" s="16"/>
      <c r="B18" s="16" t="s">
        <v>30</v>
      </c>
      <c r="C18" s="17"/>
      <c r="D18" s="17"/>
      <c r="E18" s="17">
        <v>913025</v>
      </c>
      <c r="F18" s="17">
        <v>395893</v>
      </c>
      <c r="G18" s="17">
        <f t="shared" ref="G18:G30" si="2">SUM(C18:F18)</f>
        <v>1308918</v>
      </c>
      <c r="H18" s="17"/>
      <c r="I18" s="17"/>
      <c r="J18" s="17">
        <v>1411.2617607526879</v>
      </c>
      <c r="K18" s="17">
        <v>611.93138440860207</v>
      </c>
      <c r="L18" s="17">
        <f t="shared" si="1"/>
        <v>2023.19314516129</v>
      </c>
    </row>
    <row r="19" spans="1:12" s="14" customFormat="1">
      <c r="A19" s="23">
        <v>5</v>
      </c>
      <c r="B19" s="24" t="s">
        <v>17</v>
      </c>
      <c r="C19" s="25">
        <v>239691</v>
      </c>
      <c r="D19" s="25">
        <v>144883</v>
      </c>
      <c r="E19" s="25">
        <v>4028384</v>
      </c>
      <c r="F19" s="25">
        <v>1803788</v>
      </c>
      <c r="G19" s="25">
        <f t="shared" si="2"/>
        <v>6216746</v>
      </c>
      <c r="H19" s="26">
        <v>370.49012096774192</v>
      </c>
      <c r="I19" s="26">
        <v>223.94549731182795</v>
      </c>
      <c r="J19" s="26">
        <v>6226.6688172043005</v>
      </c>
      <c r="K19" s="26">
        <v>2788.1131720430108</v>
      </c>
      <c r="L19" s="26">
        <f t="shared" si="1"/>
        <v>9609.2176075268817</v>
      </c>
    </row>
    <row r="20" spans="1:12" s="14" customFormat="1">
      <c r="A20" s="16"/>
      <c r="B20" s="16" t="s">
        <v>33</v>
      </c>
      <c r="C20" s="17">
        <v>239691</v>
      </c>
      <c r="D20" s="17">
        <v>144883</v>
      </c>
      <c r="E20" s="17">
        <v>1289083</v>
      </c>
      <c r="F20" s="17">
        <v>108227</v>
      </c>
      <c r="G20" s="17">
        <f t="shared" si="2"/>
        <v>1781884</v>
      </c>
      <c r="H20" s="17">
        <v>370.49012096774192</v>
      </c>
      <c r="I20" s="17">
        <v>223.94549731182795</v>
      </c>
      <c r="J20" s="17">
        <v>1992.5342069892472</v>
      </c>
      <c r="K20" s="17">
        <v>167.28635752688172</v>
      </c>
      <c r="L20" s="17">
        <f t="shared" si="1"/>
        <v>2754.2561827956988</v>
      </c>
    </row>
    <row r="21" spans="1:12" s="14" customFormat="1">
      <c r="A21" s="16"/>
      <c r="B21" s="16" t="s">
        <v>35</v>
      </c>
      <c r="C21" s="17"/>
      <c r="D21" s="17"/>
      <c r="E21" s="17">
        <v>1168231</v>
      </c>
      <c r="F21" s="17">
        <v>937970</v>
      </c>
      <c r="G21" s="17">
        <f t="shared" si="2"/>
        <v>2106201</v>
      </c>
      <c r="H21" s="17"/>
      <c r="I21" s="17"/>
      <c r="J21" s="17">
        <v>1805.7334005376342</v>
      </c>
      <c r="K21" s="17">
        <v>1449.8192204301074</v>
      </c>
      <c r="L21" s="17">
        <f t="shared" si="1"/>
        <v>3255.5526209677419</v>
      </c>
    </row>
    <row r="22" spans="1:12" s="14" customFormat="1">
      <c r="A22" s="16"/>
      <c r="B22" s="16" t="s">
        <v>37</v>
      </c>
      <c r="C22" s="17"/>
      <c r="D22" s="17"/>
      <c r="E22" s="17">
        <v>1329367</v>
      </c>
      <c r="F22" s="17">
        <v>487023</v>
      </c>
      <c r="G22" s="17">
        <f t="shared" si="2"/>
        <v>1816390</v>
      </c>
      <c r="H22" s="17"/>
      <c r="I22" s="17"/>
      <c r="J22" s="17">
        <v>2054.801142473118</v>
      </c>
      <c r="K22" s="17">
        <v>752.79092741935483</v>
      </c>
      <c r="L22" s="17">
        <f t="shared" si="1"/>
        <v>2807.5920698924729</v>
      </c>
    </row>
    <row r="23" spans="1:12" s="14" customFormat="1">
      <c r="A23" s="16"/>
      <c r="B23" s="16" t="s">
        <v>39</v>
      </c>
      <c r="C23" s="17"/>
      <c r="D23" s="17"/>
      <c r="E23" s="17">
        <v>241703</v>
      </c>
      <c r="F23" s="17">
        <v>270568</v>
      </c>
      <c r="G23" s="17">
        <f t="shared" si="2"/>
        <v>512271</v>
      </c>
      <c r="H23" s="17"/>
      <c r="I23" s="17"/>
      <c r="J23" s="17">
        <v>373.60006720430107</v>
      </c>
      <c r="K23" s="17">
        <v>418.21666666666664</v>
      </c>
      <c r="L23" s="17">
        <f t="shared" si="1"/>
        <v>791.81673387096771</v>
      </c>
    </row>
    <row r="24" spans="1:12" s="14" customFormat="1" ht="15.75" customHeight="1">
      <c r="A24" s="23">
        <v>6</v>
      </c>
      <c r="B24" s="24" t="s">
        <v>19</v>
      </c>
      <c r="C24" s="25">
        <v>10528</v>
      </c>
      <c r="D24" s="25">
        <v>0</v>
      </c>
      <c r="E24" s="25">
        <v>965400</v>
      </c>
      <c r="F24" s="25">
        <v>880184</v>
      </c>
      <c r="G24" s="25">
        <f t="shared" si="2"/>
        <v>1856112</v>
      </c>
      <c r="H24" s="26">
        <v>16.273118279569893</v>
      </c>
      <c r="I24" s="26" t="s">
        <v>206</v>
      </c>
      <c r="J24" s="26">
        <v>1492.2177419354837</v>
      </c>
      <c r="K24" s="26">
        <v>1360.4994623655912</v>
      </c>
      <c r="L24" s="26">
        <f t="shared" si="1"/>
        <v>2868.9903225806447</v>
      </c>
    </row>
    <row r="25" spans="1:12" s="14" customFormat="1">
      <c r="A25" s="16"/>
      <c r="B25" s="16" t="s">
        <v>42</v>
      </c>
      <c r="C25" s="17">
        <v>10528</v>
      </c>
      <c r="D25" s="17"/>
      <c r="E25" s="17">
        <v>45373.8</v>
      </c>
      <c r="F25" s="17">
        <v>61612.880000000005</v>
      </c>
      <c r="G25" s="17">
        <f t="shared" si="2"/>
        <v>117514.68000000001</v>
      </c>
      <c r="H25" s="17">
        <v>16.273118279569893</v>
      </c>
      <c r="I25" s="17"/>
      <c r="J25" s="17">
        <v>70.134233870967748</v>
      </c>
      <c r="K25" s="17">
        <v>95.234962365591386</v>
      </c>
      <c r="L25" s="17">
        <f t="shared" si="1"/>
        <v>181.64231451612903</v>
      </c>
    </row>
    <row r="26" spans="1:12" s="14" customFormat="1">
      <c r="A26" s="16"/>
      <c r="B26" s="16" t="s">
        <v>44</v>
      </c>
      <c r="C26" s="17"/>
      <c r="D26" s="17"/>
      <c r="E26" s="17">
        <v>325339.80000000005</v>
      </c>
      <c r="F26" s="17">
        <v>235889.31200000001</v>
      </c>
      <c r="G26" s="17">
        <f t="shared" si="2"/>
        <v>561229.11200000008</v>
      </c>
      <c r="H26" s="17"/>
      <c r="I26" s="17"/>
      <c r="J26" s="17">
        <v>502.87737903225815</v>
      </c>
      <c r="K26" s="17">
        <v>364.61385591397845</v>
      </c>
      <c r="L26" s="17">
        <f t="shared" si="1"/>
        <v>867.49123494623655</v>
      </c>
    </row>
    <row r="27" spans="1:12" s="14" customFormat="1">
      <c r="A27" s="16"/>
      <c r="B27" s="16" t="s">
        <v>46</v>
      </c>
      <c r="C27" s="17"/>
      <c r="D27" s="17"/>
      <c r="E27" s="17">
        <v>54062.400000000001</v>
      </c>
      <c r="F27" s="17">
        <v>29926.256000000001</v>
      </c>
      <c r="G27" s="17">
        <f t="shared" si="2"/>
        <v>83988.656000000003</v>
      </c>
      <c r="H27" s="17"/>
      <c r="I27" s="17"/>
      <c r="J27" s="17">
        <v>83.564193548387095</v>
      </c>
      <c r="K27" s="17">
        <v>46.256981720430112</v>
      </c>
      <c r="L27" s="17">
        <f t="shared" si="1"/>
        <v>129.8211752688172</v>
      </c>
    </row>
    <row r="28" spans="1:12" s="14" customFormat="1">
      <c r="A28" s="16"/>
      <c r="B28" s="16" t="s">
        <v>48</v>
      </c>
      <c r="C28" s="17"/>
      <c r="D28" s="17"/>
      <c r="E28" s="17">
        <v>16411.800000000003</v>
      </c>
      <c r="F28" s="17">
        <v>21124.416000000001</v>
      </c>
      <c r="G28" s="17">
        <f t="shared" si="2"/>
        <v>37536.216</v>
      </c>
      <c r="H28" s="17"/>
      <c r="I28" s="17"/>
      <c r="J28" s="17">
        <v>25.367701612903229</v>
      </c>
      <c r="K28" s="17">
        <v>32.651987096774192</v>
      </c>
      <c r="L28" s="17">
        <f t="shared" si="1"/>
        <v>58.019688709677425</v>
      </c>
    </row>
    <row r="29" spans="1:12" s="14" customFormat="1">
      <c r="A29" s="16"/>
      <c r="B29" s="16" t="s">
        <v>50</v>
      </c>
      <c r="C29" s="17"/>
      <c r="D29" s="17"/>
      <c r="E29" s="17">
        <v>524212.1999999999</v>
      </c>
      <c r="F29" s="17">
        <v>531631.13599999994</v>
      </c>
      <c r="G29" s="17">
        <f t="shared" si="2"/>
        <v>1055843.3359999999</v>
      </c>
      <c r="H29" s="17"/>
      <c r="I29" s="17"/>
      <c r="J29" s="17">
        <v>810.27423387096746</v>
      </c>
      <c r="K29" s="17">
        <v>821.74167526881706</v>
      </c>
      <c r="L29" s="17">
        <f t="shared" si="1"/>
        <v>1632.0159091397845</v>
      </c>
    </row>
    <row r="30" spans="1:12" s="14" customFormat="1">
      <c r="A30" s="23">
        <v>7</v>
      </c>
      <c r="B30" s="24" t="s">
        <v>21</v>
      </c>
      <c r="C30" s="25">
        <v>743678</v>
      </c>
      <c r="D30" s="25">
        <v>0</v>
      </c>
      <c r="E30" s="25">
        <v>714466</v>
      </c>
      <c r="F30" s="25">
        <v>594640</v>
      </c>
      <c r="G30" s="25">
        <f t="shared" si="2"/>
        <v>2052784</v>
      </c>
      <c r="H30" s="26">
        <v>1149.5022849462366</v>
      </c>
      <c r="I30" s="26" t="s">
        <v>206</v>
      </c>
      <c r="J30" s="26">
        <v>1104.3493279569891</v>
      </c>
      <c r="K30" s="26">
        <v>919.13440860215042</v>
      </c>
      <c r="L30" s="26">
        <f t="shared" si="1"/>
        <v>3172.9860215053764</v>
      </c>
    </row>
    <row r="31" spans="1:12" s="14" customFormat="1">
      <c r="A31" s="16"/>
      <c r="B31" s="16" t="s">
        <v>53</v>
      </c>
      <c r="C31" s="17">
        <v>743678</v>
      </c>
      <c r="D31" s="17">
        <v>0</v>
      </c>
      <c r="E31" s="17">
        <v>714466</v>
      </c>
      <c r="F31" s="17">
        <v>594640</v>
      </c>
      <c r="G31" s="17">
        <f t="shared" ref="G31:L31" si="3">G30</f>
        <v>2052784</v>
      </c>
      <c r="H31" s="17">
        <v>1149.5022849462366</v>
      </c>
      <c r="I31" s="17"/>
      <c r="J31" s="17">
        <v>1104.3493279569891</v>
      </c>
      <c r="K31" s="17">
        <v>919.13440860215042</v>
      </c>
      <c r="L31" s="17">
        <f t="shared" si="3"/>
        <v>3172.9860215053764</v>
      </c>
    </row>
    <row r="32" spans="1:12" s="14" customFormat="1" ht="14.25" customHeight="1">
      <c r="A32" s="82">
        <v>8</v>
      </c>
      <c r="B32" s="83" t="s">
        <v>23</v>
      </c>
      <c r="C32" s="84">
        <v>0</v>
      </c>
      <c r="D32" s="84">
        <v>0</v>
      </c>
      <c r="E32" s="84">
        <v>1827643</v>
      </c>
      <c r="F32" s="84">
        <v>583730</v>
      </c>
      <c r="G32" s="84">
        <f>SUM(C32:F32)</f>
        <v>2411373</v>
      </c>
      <c r="H32" s="85" t="s">
        <v>206</v>
      </c>
      <c r="I32" s="85" t="s">
        <v>206</v>
      </c>
      <c r="J32" s="85">
        <v>2824.9858198924726</v>
      </c>
      <c r="K32" s="85">
        <v>902.27083333333326</v>
      </c>
      <c r="L32" s="85">
        <f>H32+I32+J32+K32</f>
        <v>3727.2566532258061</v>
      </c>
    </row>
    <row r="33" spans="1:12" s="14" customFormat="1">
      <c r="A33" s="16"/>
      <c r="B33" s="16" t="s">
        <v>56</v>
      </c>
      <c r="C33" s="17"/>
      <c r="D33" s="17"/>
      <c r="E33" s="17">
        <v>1827643</v>
      </c>
      <c r="F33" s="17">
        <v>583730</v>
      </c>
      <c r="G33" s="17">
        <f>G32</f>
        <v>2411373</v>
      </c>
      <c r="H33" s="17"/>
      <c r="I33" s="17"/>
      <c r="J33" s="17">
        <v>2824.9858198924726</v>
      </c>
      <c r="K33" s="17">
        <v>902.27083333333326</v>
      </c>
      <c r="L33" s="17">
        <f>K33+J33</f>
        <v>3727.2566532258061</v>
      </c>
    </row>
    <row r="34" spans="1:12" s="14" customFormat="1">
      <c r="A34" s="23">
        <v>9</v>
      </c>
      <c r="B34" s="24" t="s">
        <v>24</v>
      </c>
      <c r="C34" s="25">
        <v>1504564</v>
      </c>
      <c r="D34" s="25">
        <v>378428</v>
      </c>
      <c r="E34" s="25">
        <v>1606541</v>
      </c>
      <c r="F34" s="25">
        <v>900519</v>
      </c>
      <c r="G34" s="25">
        <f t="shared" ref="G34:G40" si="4">SUM(C34:F34)</f>
        <v>4390052</v>
      </c>
      <c r="H34" s="26">
        <v>2325.6029569892471</v>
      </c>
      <c r="I34" s="26">
        <v>584.93575268817199</v>
      </c>
      <c r="J34" s="26">
        <v>2483.2286962365588</v>
      </c>
      <c r="K34" s="26">
        <v>1391.9312499999999</v>
      </c>
      <c r="L34" s="26">
        <f t="shared" ref="L34:L46" si="5">H34+I34+J34+K34</f>
        <v>6785.6986559139777</v>
      </c>
    </row>
    <row r="35" spans="1:12" s="14" customFormat="1">
      <c r="A35" s="16"/>
      <c r="B35" s="16" t="s">
        <v>59</v>
      </c>
      <c r="C35" s="17">
        <v>1504564</v>
      </c>
      <c r="D35" s="17">
        <v>378428</v>
      </c>
      <c r="E35" s="17">
        <v>1606541</v>
      </c>
      <c r="F35" s="17">
        <v>900519</v>
      </c>
      <c r="G35" s="17">
        <f>SUM(C35:F35)</f>
        <v>4390052</v>
      </c>
      <c r="H35" s="17"/>
      <c r="I35" s="17"/>
      <c r="J35" s="17">
        <v>2483.2286962365588</v>
      </c>
      <c r="K35" s="17">
        <v>1391.9312499999999</v>
      </c>
      <c r="L35" s="17">
        <f t="shared" si="5"/>
        <v>3875.1599462365584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ref="G38" si="6">SUM(C38:F38)</f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65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67</v>
      </c>
      <c r="C40" s="17"/>
      <c r="D40" s="17"/>
      <c r="E40" s="17">
        <v>0</v>
      </c>
      <c r="F40" s="17">
        <v>0</v>
      </c>
      <c r="G40" s="17">
        <f t="shared" si="4"/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16"/>
      <c r="B41" s="16" t="s">
        <v>69</v>
      </c>
      <c r="C41" s="17"/>
      <c r="D41" s="17"/>
      <c r="E41" s="17">
        <v>0</v>
      </c>
      <c r="F41" s="17">
        <v>0</v>
      </c>
      <c r="G41" s="17">
        <v>0</v>
      </c>
      <c r="H41" s="17"/>
      <c r="I41" s="17"/>
      <c r="J41" s="17" t="s">
        <v>206</v>
      </c>
      <c r="K41" s="17" t="s">
        <v>206</v>
      </c>
      <c r="L41" s="17">
        <f t="shared" si="5"/>
        <v>0</v>
      </c>
    </row>
    <row r="42" spans="1:12" s="14" customFormat="1">
      <c r="A42" s="23">
        <v>10</v>
      </c>
      <c r="B42" s="24" t="s">
        <v>26</v>
      </c>
      <c r="C42" s="25">
        <v>8524</v>
      </c>
      <c r="D42" s="25">
        <v>7963</v>
      </c>
      <c r="E42" s="25">
        <v>1008897</v>
      </c>
      <c r="F42" s="25">
        <v>1366705</v>
      </c>
      <c r="G42" s="25">
        <f>SUM(C42:F42)</f>
        <v>2392089</v>
      </c>
      <c r="H42" s="26">
        <v>13.175537634408601</v>
      </c>
      <c r="I42" s="26">
        <v>12.308400537634407</v>
      </c>
      <c r="J42" s="26">
        <v>1559.4510080645161</v>
      </c>
      <c r="K42" s="26">
        <v>2112.5144489247309</v>
      </c>
      <c r="L42" s="26">
        <f t="shared" si="5"/>
        <v>3697.4493951612903</v>
      </c>
    </row>
    <row r="43" spans="1:12" s="14" customFormat="1">
      <c r="A43" s="16"/>
      <c r="B43" s="16" t="s">
        <v>217</v>
      </c>
      <c r="C43" s="17">
        <v>8524</v>
      </c>
      <c r="D43" s="17">
        <v>7963</v>
      </c>
      <c r="E43" s="17">
        <v>1008897</v>
      </c>
      <c r="F43" s="17">
        <v>1366705</v>
      </c>
      <c r="G43" s="17">
        <f>C43+D43+E43+F43</f>
        <v>2392089</v>
      </c>
      <c r="H43" s="17"/>
      <c r="I43" s="17">
        <v>12.308400537634407</v>
      </c>
      <c r="J43" s="17">
        <v>1559.4510080645161</v>
      </c>
      <c r="K43" s="17">
        <v>2112.5144489247309</v>
      </c>
      <c r="L43" s="17">
        <f t="shared" si="5"/>
        <v>3684.2738575268813</v>
      </c>
    </row>
    <row r="44" spans="1:12" s="14" customFormat="1">
      <c r="A44" s="23">
        <v>11</v>
      </c>
      <c r="B44" s="24" t="s">
        <v>27</v>
      </c>
      <c r="C44" s="25">
        <v>5586174</v>
      </c>
      <c r="D44" s="25">
        <v>1358938</v>
      </c>
      <c r="E44" s="25">
        <v>19590498</v>
      </c>
      <c r="F44" s="25">
        <v>3743622</v>
      </c>
      <c r="G44" s="25">
        <f t="shared" ref="G44:G46" si="7">SUM(C44:F44)</f>
        <v>30279232</v>
      </c>
      <c r="H44" s="28">
        <v>8634.5431451612894</v>
      </c>
      <c r="I44" s="28">
        <v>2100.5090053763438</v>
      </c>
      <c r="J44" s="26">
        <v>30281.011693548386</v>
      </c>
      <c r="K44" s="26">
        <v>5786.5124999999998</v>
      </c>
      <c r="L44" s="26">
        <f t="shared" si="5"/>
        <v>46802.576344086017</v>
      </c>
    </row>
    <row r="45" spans="1:12" s="29" customFormat="1" ht="16.5" customHeight="1">
      <c r="A45" s="22"/>
      <c r="B45" s="22" t="s">
        <v>75</v>
      </c>
      <c r="C45" s="17">
        <v>5586174</v>
      </c>
      <c r="D45" s="17">
        <v>1358938</v>
      </c>
      <c r="E45" s="17">
        <v>19590498</v>
      </c>
      <c r="F45" s="17">
        <v>3743622</v>
      </c>
      <c r="G45" s="17">
        <f>G44-G46</f>
        <v>30279232</v>
      </c>
      <c r="H45" s="17">
        <v>8634.5431451612894</v>
      </c>
      <c r="I45" s="17">
        <v>2100.5090053763438</v>
      </c>
      <c r="J45" s="17">
        <v>30281.011693548386</v>
      </c>
      <c r="K45" s="17">
        <v>5786.5124999999998</v>
      </c>
      <c r="L45" s="17">
        <f t="shared" si="5"/>
        <v>46802.576344086017</v>
      </c>
    </row>
    <row r="46" spans="1:12" s="14" customFormat="1">
      <c r="A46" s="22"/>
      <c r="B46" s="22" t="s">
        <v>77</v>
      </c>
      <c r="C46" s="17"/>
      <c r="D46" s="17"/>
      <c r="E46" s="73"/>
      <c r="F46" s="73"/>
      <c r="G46" s="17">
        <f t="shared" si="7"/>
        <v>0</v>
      </c>
      <c r="H46" s="30"/>
      <c r="I46" s="30"/>
      <c r="J46" s="30"/>
      <c r="K46" s="30"/>
      <c r="L46" s="30">
        <f t="shared" si="5"/>
        <v>0</v>
      </c>
    </row>
    <row r="47" spans="1:12" s="14" customFormat="1">
      <c r="A47" s="23">
        <v>12</v>
      </c>
      <c r="B47" s="24" t="s">
        <v>29</v>
      </c>
      <c r="C47" s="31">
        <v>0</v>
      </c>
      <c r="D47" s="31">
        <v>0</v>
      </c>
      <c r="E47" s="31">
        <v>0</v>
      </c>
      <c r="F47" s="31">
        <v>12480</v>
      </c>
      <c r="G47" s="31">
        <f>SUM(C47:F47)</f>
        <v>12480</v>
      </c>
      <c r="H47" s="32" t="s">
        <v>206</v>
      </c>
      <c r="I47" s="32" t="s">
        <v>206</v>
      </c>
      <c r="J47" s="32" t="s">
        <v>206</v>
      </c>
      <c r="K47" s="32">
        <v>19.29032258064516</v>
      </c>
      <c r="L47" s="32">
        <f>H47+I47+J47+K47</f>
        <v>19.29032258064516</v>
      </c>
    </row>
    <row r="48" spans="1:12" s="14" customFormat="1">
      <c r="A48" s="22"/>
      <c r="B48" s="22" t="s">
        <v>80</v>
      </c>
      <c r="C48" s="17"/>
      <c r="D48" s="17"/>
      <c r="E48" s="17"/>
      <c r="F48" s="17">
        <v>12480</v>
      </c>
      <c r="G48" s="17">
        <f>G47</f>
        <v>12480</v>
      </c>
      <c r="H48" s="17"/>
      <c r="I48" s="17"/>
      <c r="J48" s="17"/>
      <c r="K48" s="17"/>
      <c r="L48" s="17"/>
    </row>
    <row r="49" spans="1:12" s="14" customFormat="1">
      <c r="A49" s="23">
        <v>13</v>
      </c>
      <c r="B49" s="24" t="s">
        <v>31</v>
      </c>
      <c r="C49" s="25">
        <v>0</v>
      </c>
      <c r="D49" s="25">
        <v>0</v>
      </c>
      <c r="E49" s="25">
        <v>719050</v>
      </c>
      <c r="F49" s="25">
        <v>465176</v>
      </c>
      <c r="G49" s="25">
        <f>SUM(C49:F49)</f>
        <v>1184226</v>
      </c>
      <c r="H49" s="28" t="s">
        <v>206</v>
      </c>
      <c r="I49" s="28" t="s">
        <v>206</v>
      </c>
      <c r="J49" s="26">
        <v>1111.434811827957</v>
      </c>
      <c r="K49" s="26">
        <v>719.02204301075267</v>
      </c>
      <c r="L49" s="26">
        <f t="shared" ref="L49:L71" si="8">H49+I49+J49+K49</f>
        <v>1830.4568548387097</v>
      </c>
    </row>
    <row r="50" spans="1:12" s="14" customFormat="1">
      <c r="A50" s="22"/>
      <c r="B50" s="22" t="s">
        <v>83</v>
      </c>
      <c r="C50" s="17"/>
      <c r="D50" s="17"/>
      <c r="E50" s="17">
        <v>719050</v>
      </c>
      <c r="F50" s="17">
        <v>465176</v>
      </c>
      <c r="G50" s="17">
        <f t="shared" ref="G50" si="9">G49</f>
        <v>1184226</v>
      </c>
      <c r="H50" s="17"/>
      <c r="I50" s="17"/>
      <c r="J50" s="17">
        <v>1111.434811827957</v>
      </c>
      <c r="K50" s="17">
        <v>719.02204301075267</v>
      </c>
      <c r="L50" s="17">
        <f t="shared" si="8"/>
        <v>1830.4568548387097</v>
      </c>
    </row>
    <row r="51" spans="1:12" s="14" customFormat="1">
      <c r="A51" s="23">
        <v>14</v>
      </c>
      <c r="B51" s="24" t="s">
        <v>32</v>
      </c>
      <c r="C51" s="25">
        <v>0</v>
      </c>
      <c r="D51" s="25">
        <v>0</v>
      </c>
      <c r="E51" s="25">
        <v>1940341</v>
      </c>
      <c r="F51" s="25">
        <v>442487</v>
      </c>
      <c r="G51" s="25">
        <f t="shared" ref="G51:G58" si="10">SUM(C51:F51)</f>
        <v>2382828</v>
      </c>
      <c r="H51" s="26" t="s">
        <v>206</v>
      </c>
      <c r="I51" s="26" t="s">
        <v>206</v>
      </c>
      <c r="J51" s="26">
        <v>2999.1829973118279</v>
      </c>
      <c r="K51" s="26">
        <v>683.95168010752684</v>
      </c>
      <c r="L51" s="26">
        <f t="shared" si="8"/>
        <v>3683.1346774193548</v>
      </c>
    </row>
    <row r="52" spans="1:12" s="14" customFormat="1">
      <c r="A52" s="22"/>
      <c r="B52" s="22" t="s">
        <v>86</v>
      </c>
      <c r="C52" s="17"/>
      <c r="D52" s="17"/>
      <c r="E52" s="17">
        <v>776137</v>
      </c>
      <c r="F52" s="17">
        <v>13275</v>
      </c>
      <c r="G52" s="17">
        <f t="shared" si="10"/>
        <v>789412</v>
      </c>
      <c r="H52" s="17"/>
      <c r="I52" s="17"/>
      <c r="J52" s="17">
        <v>1199.6741263440858</v>
      </c>
      <c r="K52" s="17">
        <v>20.519153225806452</v>
      </c>
      <c r="L52" s="17">
        <f t="shared" si="8"/>
        <v>1220.1932795698922</v>
      </c>
    </row>
    <row r="53" spans="1:12" s="14" customFormat="1" ht="14.25" customHeight="1">
      <c r="A53" s="22"/>
      <c r="B53" s="22" t="s">
        <v>88</v>
      </c>
      <c r="C53" s="17"/>
      <c r="D53" s="17"/>
      <c r="E53" s="17">
        <v>194034</v>
      </c>
      <c r="F53" s="17">
        <v>309741</v>
      </c>
      <c r="G53" s="17">
        <f t="shared" si="10"/>
        <v>503775</v>
      </c>
      <c r="H53" s="17"/>
      <c r="I53" s="17"/>
      <c r="J53" s="17">
        <v>300</v>
      </c>
      <c r="K53" s="17">
        <v>478.43252688172038</v>
      </c>
      <c r="L53" s="17">
        <f t="shared" si="8"/>
        <v>778.43252688172038</v>
      </c>
    </row>
    <row r="54" spans="1:12" s="14" customFormat="1">
      <c r="A54" s="22"/>
      <c r="B54" s="22" t="s">
        <v>90</v>
      </c>
      <c r="C54" s="17"/>
      <c r="D54" s="17"/>
      <c r="E54" s="17">
        <v>155227</v>
      </c>
      <c r="F54" s="17">
        <v>119471</v>
      </c>
      <c r="G54" s="17">
        <f t="shared" si="10"/>
        <v>274698</v>
      </c>
      <c r="H54" s="17"/>
      <c r="I54" s="17"/>
      <c r="J54" s="17">
        <v>240</v>
      </c>
      <c r="K54" s="17">
        <v>185</v>
      </c>
      <c r="L54" s="17">
        <f t="shared" si="8"/>
        <v>425</v>
      </c>
    </row>
    <row r="55" spans="1:12" s="14" customFormat="1">
      <c r="A55" s="22"/>
      <c r="B55" s="22" t="s">
        <v>92</v>
      </c>
      <c r="C55" s="17"/>
      <c r="D55" s="17"/>
      <c r="E55" s="17">
        <v>582102</v>
      </c>
      <c r="F55" s="17">
        <v>0</v>
      </c>
      <c r="G55" s="17">
        <f t="shared" si="10"/>
        <v>582102</v>
      </c>
      <c r="H55" s="17"/>
      <c r="I55" s="17"/>
      <c r="J55" s="17">
        <v>900</v>
      </c>
      <c r="K55" s="17">
        <v>0</v>
      </c>
      <c r="L55" s="17">
        <f t="shared" si="8"/>
        <v>900</v>
      </c>
    </row>
    <row r="56" spans="1:12" s="14" customFormat="1">
      <c r="A56" s="22"/>
      <c r="B56" s="22" t="s">
        <v>94</v>
      </c>
      <c r="C56" s="17"/>
      <c r="D56" s="17"/>
      <c r="E56" s="17">
        <v>97017</v>
      </c>
      <c r="F56" s="17">
        <v>0</v>
      </c>
      <c r="G56" s="17">
        <f t="shared" si="10"/>
        <v>97017</v>
      </c>
      <c r="H56" s="17"/>
      <c r="I56" s="17"/>
      <c r="J56" s="17">
        <v>150</v>
      </c>
      <c r="K56" s="17">
        <v>0</v>
      </c>
      <c r="L56" s="17">
        <f t="shared" si="8"/>
        <v>150</v>
      </c>
    </row>
    <row r="57" spans="1:12" s="14" customFormat="1">
      <c r="A57" s="22"/>
      <c r="B57" s="22" t="s">
        <v>96</v>
      </c>
      <c r="C57" s="17"/>
      <c r="D57" s="17"/>
      <c r="E57" s="17">
        <v>135824</v>
      </c>
      <c r="F57" s="17">
        <v>0</v>
      </c>
      <c r="G57" s="17">
        <f t="shared" si="10"/>
        <v>135824</v>
      </c>
      <c r="H57" s="17"/>
      <c r="I57" s="17"/>
      <c r="J57" s="17">
        <v>210</v>
      </c>
      <c r="K57" s="17">
        <v>0</v>
      </c>
      <c r="L57" s="17">
        <f t="shared" si="8"/>
        <v>210</v>
      </c>
    </row>
    <row r="58" spans="1:12" s="14" customFormat="1">
      <c r="A58" s="18">
        <v>15</v>
      </c>
      <c r="B58" s="19" t="s">
        <v>34</v>
      </c>
      <c r="C58" s="20">
        <v>0</v>
      </c>
      <c r="D58" s="20">
        <v>0</v>
      </c>
      <c r="E58" s="20">
        <v>127740</v>
      </c>
      <c r="F58" s="20">
        <v>294435</v>
      </c>
      <c r="G58" s="20">
        <f t="shared" si="10"/>
        <v>422175</v>
      </c>
      <c r="H58" s="21" t="s">
        <v>206</v>
      </c>
      <c r="I58" s="21" t="s">
        <v>206</v>
      </c>
      <c r="J58" s="21">
        <v>197.44758064516128</v>
      </c>
      <c r="K58" s="21">
        <v>455.10786290322579</v>
      </c>
      <c r="L58" s="33">
        <f t="shared" si="8"/>
        <v>652.55544354838707</v>
      </c>
    </row>
    <row r="59" spans="1:12" s="14" customFormat="1">
      <c r="A59" s="22"/>
      <c r="B59" s="22" t="s">
        <v>99</v>
      </c>
      <c r="C59" s="17"/>
      <c r="D59" s="17"/>
      <c r="E59" s="17">
        <v>127740</v>
      </c>
      <c r="F59" s="17">
        <v>294435</v>
      </c>
      <c r="G59" s="17">
        <f>G58</f>
        <v>422175</v>
      </c>
      <c r="H59" s="17"/>
      <c r="I59" s="17"/>
      <c r="J59" s="17">
        <v>197.44758064516128</v>
      </c>
      <c r="K59" s="17">
        <v>455.10786290322579</v>
      </c>
      <c r="L59" s="17">
        <f t="shared" si="8"/>
        <v>652.55544354838707</v>
      </c>
    </row>
    <row r="60" spans="1:12" s="14" customFormat="1">
      <c r="A60" s="23">
        <v>16</v>
      </c>
      <c r="B60" s="24" t="s">
        <v>36</v>
      </c>
      <c r="C60" s="25">
        <v>0</v>
      </c>
      <c r="D60" s="25">
        <v>0</v>
      </c>
      <c r="E60" s="25">
        <v>690635</v>
      </c>
      <c r="F60" s="25">
        <v>315170</v>
      </c>
      <c r="G60" s="25">
        <f>SUM(C60:F60)</f>
        <v>1005805</v>
      </c>
      <c r="H60" s="26" t="s">
        <v>206</v>
      </c>
      <c r="I60" s="26" t="s">
        <v>206</v>
      </c>
      <c r="J60" s="26">
        <v>1067.5137768817203</v>
      </c>
      <c r="K60" s="26">
        <v>487.15793010752685</v>
      </c>
      <c r="L60" s="26">
        <f t="shared" si="8"/>
        <v>1554.6717069892472</v>
      </c>
    </row>
    <row r="61" spans="1:12" s="14" customFormat="1">
      <c r="A61" s="22"/>
      <c r="B61" s="16" t="s">
        <v>102</v>
      </c>
      <c r="C61" s="17"/>
      <c r="D61" s="17"/>
      <c r="E61" s="17">
        <v>690635</v>
      </c>
      <c r="F61" s="17">
        <v>315170</v>
      </c>
      <c r="G61" s="17">
        <f>G60</f>
        <v>1005805</v>
      </c>
      <c r="H61" s="17"/>
      <c r="I61" s="17"/>
      <c r="J61" s="17">
        <v>1067.5137768817203</v>
      </c>
      <c r="K61" s="17">
        <v>487.15793010752685</v>
      </c>
      <c r="L61" s="17">
        <f t="shared" si="8"/>
        <v>1554.6717069892472</v>
      </c>
    </row>
    <row r="62" spans="1:12" s="14" customFormat="1">
      <c r="A62" s="23">
        <v>17</v>
      </c>
      <c r="B62" s="24" t="s">
        <v>38</v>
      </c>
      <c r="C62" s="25">
        <v>0</v>
      </c>
      <c r="D62" s="25">
        <v>0</v>
      </c>
      <c r="E62" s="25">
        <v>589608</v>
      </c>
      <c r="F62" s="25">
        <v>572502</v>
      </c>
      <c r="G62" s="25">
        <f>SUM(C62:F62)</f>
        <v>1162110</v>
      </c>
      <c r="H62" s="26" t="s">
        <v>206</v>
      </c>
      <c r="I62" s="26" t="s">
        <v>206</v>
      </c>
      <c r="J62" s="26">
        <v>911.35645161290313</v>
      </c>
      <c r="K62" s="26">
        <v>884.91572580645152</v>
      </c>
      <c r="L62" s="26">
        <f t="shared" si="8"/>
        <v>1796.2721774193546</v>
      </c>
    </row>
    <row r="63" spans="1:12" s="14" customFormat="1">
      <c r="A63" s="22"/>
      <c r="B63" s="22" t="s">
        <v>105</v>
      </c>
      <c r="C63" s="17"/>
      <c r="D63" s="17"/>
      <c r="E63" s="17">
        <v>589608</v>
      </c>
      <c r="F63" s="17">
        <v>572502</v>
      </c>
      <c r="G63" s="17">
        <f>G62</f>
        <v>1162110</v>
      </c>
      <c r="H63" s="17"/>
      <c r="I63" s="17"/>
      <c r="J63" s="17">
        <v>911.35645161290313</v>
      </c>
      <c r="K63" s="17">
        <v>884.91572580645152</v>
      </c>
      <c r="L63" s="17">
        <f t="shared" si="8"/>
        <v>1796.2721774193546</v>
      </c>
    </row>
    <row r="64" spans="1:12" s="14" customFormat="1" ht="15" customHeight="1">
      <c r="A64" s="23">
        <v>18</v>
      </c>
      <c r="B64" s="24" t="s">
        <v>40</v>
      </c>
      <c r="C64" s="25">
        <v>0</v>
      </c>
      <c r="D64" s="25">
        <v>0</v>
      </c>
      <c r="E64" s="25">
        <v>2806321</v>
      </c>
      <c r="F64" s="25">
        <v>2033500</v>
      </c>
      <c r="G64" s="25">
        <f>SUM(C64:F64)</f>
        <v>4839821</v>
      </c>
      <c r="H64" s="26" t="s">
        <v>206</v>
      </c>
      <c r="I64" s="26" t="s">
        <v>206</v>
      </c>
      <c r="J64" s="26">
        <v>4337.7273521505376</v>
      </c>
      <c r="K64" s="26">
        <v>3143.1787634408597</v>
      </c>
      <c r="L64" s="26">
        <f t="shared" si="8"/>
        <v>7480.9061155913969</v>
      </c>
    </row>
    <row r="65" spans="1:13" s="14" customFormat="1">
      <c r="A65" s="34"/>
      <c r="B65" s="34" t="s">
        <v>108</v>
      </c>
      <c r="C65" s="17"/>
      <c r="D65" s="17"/>
      <c r="E65" s="17">
        <v>541059</v>
      </c>
      <c r="F65" s="17">
        <v>392058</v>
      </c>
      <c r="G65" s="27">
        <f>SUM(C65:F65)</f>
        <v>933117</v>
      </c>
      <c r="H65" s="27"/>
      <c r="I65" s="27"/>
      <c r="J65" s="27">
        <v>836.314314516129</v>
      </c>
      <c r="K65" s="27">
        <v>606.003629032258</v>
      </c>
      <c r="L65" s="27">
        <f t="shared" si="8"/>
        <v>1442.3179435483871</v>
      </c>
    </row>
    <row r="66" spans="1:13" s="14" customFormat="1">
      <c r="A66" s="34"/>
      <c r="B66" s="34" t="s">
        <v>109</v>
      </c>
      <c r="C66" s="17"/>
      <c r="D66" s="17"/>
      <c r="E66" s="17">
        <v>1181461</v>
      </c>
      <c r="F66" s="17">
        <v>856104</v>
      </c>
      <c r="G66" s="27">
        <f>SUM(C66:F66)</f>
        <v>2037565</v>
      </c>
      <c r="H66" s="27"/>
      <c r="I66" s="27"/>
      <c r="J66" s="27">
        <v>1826.1829973118276</v>
      </c>
      <c r="K66" s="27">
        <v>1323.2790322580645</v>
      </c>
      <c r="L66" s="27">
        <f t="shared" si="8"/>
        <v>3149.4620295698924</v>
      </c>
    </row>
    <row r="67" spans="1:13" s="14" customFormat="1">
      <c r="A67" s="34"/>
      <c r="B67" s="34" t="s">
        <v>110</v>
      </c>
      <c r="C67" s="17"/>
      <c r="D67" s="17"/>
      <c r="E67" s="17">
        <v>1083801</v>
      </c>
      <c r="F67" s="17">
        <v>785338</v>
      </c>
      <c r="G67" s="27">
        <f>SUM(C67:F67)</f>
        <v>1869139</v>
      </c>
      <c r="H67" s="27"/>
      <c r="I67" s="27"/>
      <c r="J67" s="27">
        <v>1675.2300403225804</v>
      </c>
      <c r="K67" s="27">
        <v>1213.8961021505374</v>
      </c>
      <c r="L67" s="27">
        <f t="shared" si="8"/>
        <v>2889.1261424731179</v>
      </c>
    </row>
    <row r="68" spans="1:13" s="35" customFormat="1">
      <c r="A68" s="23">
        <v>19</v>
      </c>
      <c r="B68" s="24" t="s">
        <v>41</v>
      </c>
      <c r="C68" s="25">
        <v>193681</v>
      </c>
      <c r="D68" s="25">
        <v>6598</v>
      </c>
      <c r="E68" s="25">
        <v>582577</v>
      </c>
      <c r="F68" s="25">
        <v>608297</v>
      </c>
      <c r="G68" s="25">
        <f>SUM(C68:F68)</f>
        <v>1391153</v>
      </c>
      <c r="H68" s="26">
        <v>299.37251344086019</v>
      </c>
      <c r="I68" s="26">
        <v>10.198521505376345</v>
      </c>
      <c r="J68" s="26">
        <v>900.48864247311815</v>
      </c>
      <c r="K68" s="26">
        <v>940.24401881720428</v>
      </c>
      <c r="L68" s="26">
        <f t="shared" si="8"/>
        <v>2150.3036962365586</v>
      </c>
      <c r="M68" s="14"/>
    </row>
    <row r="69" spans="1:13" s="35" customFormat="1">
      <c r="A69" s="34"/>
      <c r="B69" s="34" t="s">
        <v>111</v>
      </c>
      <c r="C69" s="17">
        <v>193681</v>
      </c>
      <c r="D69" s="17">
        <v>6598</v>
      </c>
      <c r="E69" s="17">
        <v>582577</v>
      </c>
      <c r="F69" s="17">
        <v>608297</v>
      </c>
      <c r="G69" s="17">
        <f t="shared" ref="G69" si="11">G68</f>
        <v>1391153</v>
      </c>
      <c r="H69" s="17">
        <v>299.37251344086019</v>
      </c>
      <c r="I69" s="17">
        <v>10.198521505376345</v>
      </c>
      <c r="J69" s="17">
        <v>900.48864247311815</v>
      </c>
      <c r="K69" s="17">
        <v>940.24401881720428</v>
      </c>
      <c r="L69" s="17">
        <f t="shared" si="8"/>
        <v>2150.3036962365586</v>
      </c>
      <c r="M69" s="14"/>
    </row>
    <row r="70" spans="1:13" s="35" customFormat="1" ht="31.5" customHeight="1">
      <c r="A70" s="23">
        <v>20</v>
      </c>
      <c r="B70" s="24" t="s">
        <v>43</v>
      </c>
      <c r="C70" s="25">
        <v>11093</v>
      </c>
      <c r="D70" s="25">
        <v>0</v>
      </c>
      <c r="E70" s="25">
        <v>5035692</v>
      </c>
      <c r="F70" s="25">
        <v>2939395</v>
      </c>
      <c r="G70" s="25">
        <f>SUM(C70:F70)</f>
        <v>7986180</v>
      </c>
      <c r="H70" s="26">
        <v>17.146438172043009</v>
      </c>
      <c r="I70" s="26" t="s">
        <v>206</v>
      </c>
      <c r="J70" s="26">
        <v>7783.6637096774184</v>
      </c>
      <c r="K70" s="26">
        <v>4543.4196908602144</v>
      </c>
      <c r="L70" s="26">
        <f t="shared" si="8"/>
        <v>12344.229838709676</v>
      </c>
      <c r="M70" s="14"/>
    </row>
    <row r="71" spans="1:13" s="35" customFormat="1">
      <c r="A71" s="34"/>
      <c r="B71" s="34" t="s">
        <v>112</v>
      </c>
      <c r="C71" s="17"/>
      <c r="D71" s="17"/>
      <c r="E71" s="17">
        <v>5035692</v>
      </c>
      <c r="F71" s="17">
        <v>2927637.42</v>
      </c>
      <c r="G71" s="27">
        <f>F71+E71</f>
        <v>7963329.4199999999</v>
      </c>
      <c r="H71" s="27"/>
      <c r="I71" s="27"/>
      <c r="J71" s="27">
        <v>7783.6637096774184</v>
      </c>
      <c r="K71" s="27">
        <v>4543.4196908602144</v>
      </c>
      <c r="L71" s="27">
        <f t="shared" si="8"/>
        <v>12327.083400537633</v>
      </c>
    </row>
    <row r="72" spans="1:13" s="35" customFormat="1">
      <c r="A72" s="34"/>
      <c r="B72" s="34" t="s">
        <v>113</v>
      </c>
      <c r="C72" s="17"/>
      <c r="D72" s="17"/>
      <c r="E72" s="17"/>
      <c r="F72" s="17">
        <v>11757.58</v>
      </c>
      <c r="G72" s="27">
        <f>F72+E72</f>
        <v>11757.58</v>
      </c>
      <c r="H72" s="27"/>
      <c r="I72" s="27"/>
      <c r="J72" s="27"/>
      <c r="K72" s="27"/>
      <c r="L72" s="27"/>
    </row>
    <row r="73" spans="1:13" s="35" customFormat="1">
      <c r="A73" s="23">
        <v>21</v>
      </c>
      <c r="B73" s="24" t="s">
        <v>45</v>
      </c>
      <c r="C73" s="25">
        <v>0</v>
      </c>
      <c r="D73" s="25">
        <v>462269</v>
      </c>
      <c r="E73" s="25">
        <v>653290</v>
      </c>
      <c r="F73" s="25">
        <v>451464</v>
      </c>
      <c r="G73" s="25">
        <f>SUM(C73:F73)</f>
        <v>1567023</v>
      </c>
      <c r="H73" s="26" t="s">
        <v>206</v>
      </c>
      <c r="I73" s="26">
        <v>714.52869623655909</v>
      </c>
      <c r="J73" s="26">
        <v>1009.7896505376344</v>
      </c>
      <c r="K73" s="26">
        <v>697.82741935483864</v>
      </c>
      <c r="L73" s="26">
        <f>H73+I73+J73+K73</f>
        <v>2422.1457661290324</v>
      </c>
    </row>
    <row r="74" spans="1:13" s="35" customFormat="1">
      <c r="A74" s="34"/>
      <c r="B74" s="34" t="s">
        <v>114</v>
      </c>
      <c r="C74" s="17"/>
      <c r="D74" s="17"/>
      <c r="E74" s="17">
        <v>653290</v>
      </c>
      <c r="F74" s="17">
        <v>198644.16</v>
      </c>
      <c r="G74" s="27">
        <f>E74+F74</f>
        <v>851934.16</v>
      </c>
      <c r="H74" s="27"/>
      <c r="I74" s="27"/>
      <c r="J74" s="27">
        <v>1009.7896505376344</v>
      </c>
      <c r="K74" s="27">
        <v>307.04406451612903</v>
      </c>
      <c r="L74" s="27">
        <f>H74+I74+J74+K74</f>
        <v>1316.8337150537634</v>
      </c>
    </row>
    <row r="75" spans="1:13" s="35" customFormat="1">
      <c r="A75" s="34"/>
      <c r="B75" s="34" t="s">
        <v>112</v>
      </c>
      <c r="C75" s="17"/>
      <c r="D75" s="17"/>
      <c r="E75" s="17">
        <v>0</v>
      </c>
      <c r="F75" s="17">
        <v>252819.84000000003</v>
      </c>
      <c r="G75" s="27">
        <f>E75+F75</f>
        <v>252819.84000000003</v>
      </c>
      <c r="H75" s="27"/>
      <c r="I75" s="27"/>
      <c r="J75" s="27"/>
      <c r="K75" s="27">
        <v>390.78335483870973</v>
      </c>
      <c r="L75" s="27">
        <f>H75+I75+J75+K75</f>
        <v>390.78335483870973</v>
      </c>
    </row>
    <row r="76" spans="1:13" s="35" customFormat="1">
      <c r="A76" s="18">
        <v>22</v>
      </c>
      <c r="B76" s="19" t="s">
        <v>47</v>
      </c>
      <c r="C76" s="20">
        <v>53864</v>
      </c>
      <c r="D76" s="20">
        <v>0</v>
      </c>
      <c r="E76" s="20">
        <v>2383131</v>
      </c>
      <c r="F76" s="20">
        <v>812404</v>
      </c>
      <c r="G76" s="20">
        <f>SUM(C76:F76)</f>
        <v>3249399</v>
      </c>
      <c r="H76" s="21">
        <v>83.257526881720409</v>
      </c>
      <c r="I76" s="21" t="s">
        <v>206</v>
      </c>
      <c r="J76" s="21">
        <v>3683.6030241935482</v>
      </c>
      <c r="K76" s="21">
        <v>1255.7319892473117</v>
      </c>
      <c r="L76" s="21">
        <f>H76+I76+J76+K76</f>
        <v>5022.5925403225801</v>
      </c>
    </row>
    <row r="77" spans="1:13" s="35" customFormat="1">
      <c r="A77" s="34"/>
      <c r="B77" s="34" t="s">
        <v>115</v>
      </c>
      <c r="C77" s="17">
        <v>53864</v>
      </c>
      <c r="D77" s="17">
        <v>0</v>
      </c>
      <c r="E77" s="17">
        <v>2383131</v>
      </c>
      <c r="F77" s="17">
        <v>812404</v>
      </c>
      <c r="G77" s="27">
        <f>F77+E77+C77</f>
        <v>3249399</v>
      </c>
      <c r="H77" s="27">
        <v>83.257526881720409</v>
      </c>
      <c r="I77" s="27"/>
      <c r="J77" s="27">
        <v>3683.6030241935482</v>
      </c>
      <c r="K77" s="27">
        <v>1255.7319892473117</v>
      </c>
      <c r="L77" s="27">
        <f>L76</f>
        <v>5022.5925403225801</v>
      </c>
    </row>
    <row r="78" spans="1:13" s="35" customFormat="1">
      <c r="A78" s="23">
        <v>23</v>
      </c>
      <c r="B78" s="24" t="s">
        <v>49</v>
      </c>
      <c r="C78" s="25">
        <v>779382</v>
      </c>
      <c r="D78" s="25">
        <v>9205</v>
      </c>
      <c r="E78" s="25">
        <v>447231</v>
      </c>
      <c r="F78" s="25">
        <v>444192</v>
      </c>
      <c r="G78" s="25">
        <f>SUM(C78:F78)</f>
        <v>1680010</v>
      </c>
      <c r="H78" s="26">
        <v>1204.6899193548386</v>
      </c>
      <c r="I78" s="26">
        <v>14.228158602150538</v>
      </c>
      <c r="J78" s="26">
        <v>691.28447580645161</v>
      </c>
      <c r="K78" s="26">
        <v>686.58709677419347</v>
      </c>
      <c r="L78" s="26">
        <f>H78+I78+J78+K78</f>
        <v>2596.7896505376343</v>
      </c>
    </row>
    <row r="79" spans="1:13" s="35" customFormat="1">
      <c r="A79" s="34"/>
      <c r="B79" s="34" t="s">
        <v>116</v>
      </c>
      <c r="C79" s="17">
        <v>779382</v>
      </c>
      <c r="D79" s="17">
        <v>9205</v>
      </c>
      <c r="E79" s="17">
        <v>80501.58</v>
      </c>
      <c r="F79" s="17">
        <v>38200.511999999995</v>
      </c>
      <c r="G79" s="27">
        <f>C79+D79+E79+F79</f>
        <v>907289.09199999995</v>
      </c>
      <c r="H79" s="27">
        <v>1204.6899193548386</v>
      </c>
      <c r="I79" s="27">
        <v>14.228158602150538</v>
      </c>
      <c r="J79" s="27">
        <v>124.43120564516128</v>
      </c>
      <c r="K79" s="27">
        <v>59.046490322580638</v>
      </c>
      <c r="L79" s="27">
        <f>SUM(H79:K79)</f>
        <v>1402.3957739247312</v>
      </c>
    </row>
    <row r="80" spans="1:13" s="35" customFormat="1">
      <c r="A80" s="34"/>
      <c r="B80" s="34" t="s">
        <v>117</v>
      </c>
      <c r="C80" s="17"/>
      <c r="D80" s="17"/>
      <c r="E80" s="17">
        <v>366729.42</v>
      </c>
      <c r="F80" s="17">
        <v>405991.48800000001</v>
      </c>
      <c r="G80" s="27">
        <f>C80+D80+E80+F80</f>
        <v>772720.90800000005</v>
      </c>
      <c r="H80" s="27"/>
      <c r="I80" s="27"/>
      <c r="J80" s="27">
        <v>566.8532701612902</v>
      </c>
      <c r="K80" s="27">
        <v>627.54060645161292</v>
      </c>
      <c r="L80" s="27">
        <f>SUM(H80:K80)</f>
        <v>1194.3938766129031</v>
      </c>
    </row>
    <row r="81" spans="1:12" s="35" customFormat="1">
      <c r="A81" s="23">
        <v>24</v>
      </c>
      <c r="B81" s="24" t="s">
        <v>51</v>
      </c>
      <c r="C81" s="25">
        <v>0</v>
      </c>
      <c r="D81" s="25">
        <v>0</v>
      </c>
      <c r="E81" s="25">
        <v>526691</v>
      </c>
      <c r="F81" s="25">
        <v>481731</v>
      </c>
      <c r="G81" s="25">
        <f>SUM(C81:F81)</f>
        <v>1008422</v>
      </c>
      <c r="H81" s="26" t="s">
        <v>206</v>
      </c>
      <c r="I81" s="26" t="s">
        <v>206</v>
      </c>
      <c r="J81" s="26">
        <v>814.10571236559133</v>
      </c>
      <c r="K81" s="26">
        <v>744.61108870967735</v>
      </c>
      <c r="L81" s="26">
        <f t="shared" ref="L81:L96" si="12">H81+I81+J81+K81</f>
        <v>1558.7168010752687</v>
      </c>
    </row>
    <row r="82" spans="1:12" s="35" customFormat="1">
      <c r="A82" s="34"/>
      <c r="B82" s="34" t="s">
        <v>118</v>
      </c>
      <c r="C82" s="17"/>
      <c r="D82" s="17"/>
      <c r="E82" s="17">
        <v>526691</v>
      </c>
      <c r="F82" s="17">
        <v>481731</v>
      </c>
      <c r="G82" s="17">
        <f>SUM(C82:F82)</f>
        <v>1008422</v>
      </c>
      <c r="H82" s="27"/>
      <c r="I82" s="27"/>
      <c r="J82" s="27">
        <v>814.10571236559133</v>
      </c>
      <c r="K82" s="27">
        <v>744.61108870967735</v>
      </c>
      <c r="L82" s="27">
        <f t="shared" si="12"/>
        <v>1558.7168010752687</v>
      </c>
    </row>
    <row r="83" spans="1:12" s="35" customFormat="1">
      <c r="A83" s="23">
        <v>25</v>
      </c>
      <c r="B83" s="24" t="s">
        <v>52</v>
      </c>
      <c r="C83" s="25">
        <v>305562</v>
      </c>
      <c r="D83" s="25">
        <v>0</v>
      </c>
      <c r="E83" s="25">
        <v>1874658</v>
      </c>
      <c r="F83" s="25">
        <v>909674</v>
      </c>
      <c r="G83" s="25">
        <f t="shared" ref="G83:G90" si="13">SUM(C83:F83)</f>
        <v>3089894</v>
      </c>
      <c r="H83" s="26">
        <v>472.30685483870963</v>
      </c>
      <c r="I83" s="26" t="s">
        <v>206</v>
      </c>
      <c r="J83" s="26">
        <v>2897.6568548387095</v>
      </c>
      <c r="K83" s="26">
        <v>1406.0821236559138</v>
      </c>
      <c r="L83" s="26">
        <f t="shared" si="12"/>
        <v>4776.0458333333327</v>
      </c>
    </row>
    <row r="84" spans="1:12" s="35" customFormat="1">
      <c r="A84" s="34"/>
      <c r="B84" s="34" t="s">
        <v>119</v>
      </c>
      <c r="C84" s="17">
        <v>305562</v>
      </c>
      <c r="D84" s="17"/>
      <c r="E84" s="17">
        <v>343062</v>
      </c>
      <c r="F84" s="17">
        <v>465753</v>
      </c>
      <c r="G84" s="27">
        <f t="shared" si="13"/>
        <v>1114377</v>
      </c>
      <c r="H84" s="27">
        <v>472.30685483870963</v>
      </c>
      <c r="I84" s="27"/>
      <c r="J84" s="27">
        <v>530.27056451612896</v>
      </c>
      <c r="K84" s="27">
        <v>719.91391129032252</v>
      </c>
      <c r="L84" s="27">
        <f t="shared" si="12"/>
        <v>1722.4913306451613</v>
      </c>
    </row>
    <row r="85" spans="1:12" s="35" customFormat="1">
      <c r="A85" s="34"/>
      <c r="B85" s="34" t="s">
        <v>120</v>
      </c>
      <c r="C85" s="17"/>
      <c r="D85" s="17"/>
      <c r="E85" s="17">
        <v>1092926</v>
      </c>
      <c r="F85" s="17">
        <v>443921</v>
      </c>
      <c r="G85" s="27">
        <f t="shared" si="13"/>
        <v>1536847</v>
      </c>
      <c r="H85" s="27"/>
      <c r="I85" s="27"/>
      <c r="J85" s="27">
        <v>1689.3345430107527</v>
      </c>
      <c r="K85" s="27">
        <v>686.16821236559133</v>
      </c>
      <c r="L85" s="27">
        <f t="shared" si="12"/>
        <v>2375.5027553763439</v>
      </c>
    </row>
    <row r="86" spans="1:12" s="35" customFormat="1">
      <c r="A86" s="34"/>
      <c r="B86" s="34" t="s">
        <v>121</v>
      </c>
      <c r="C86" s="17"/>
      <c r="D86" s="17"/>
      <c r="E86" s="17">
        <v>22496</v>
      </c>
      <c r="F86" s="17"/>
      <c r="G86" s="27">
        <f t="shared" si="13"/>
        <v>22496</v>
      </c>
      <c r="H86" s="27"/>
      <c r="I86" s="27"/>
      <c r="J86" s="27">
        <v>34.772043010752689</v>
      </c>
      <c r="K86" s="27"/>
      <c r="L86" s="27">
        <f t="shared" si="12"/>
        <v>34.772043010752689</v>
      </c>
    </row>
    <row r="87" spans="1:12" s="35" customFormat="1">
      <c r="A87" s="34"/>
      <c r="B87" s="34" t="s">
        <v>122</v>
      </c>
      <c r="C87" s="17"/>
      <c r="D87" s="17"/>
      <c r="E87" s="17">
        <v>404926</v>
      </c>
      <c r="F87" s="17"/>
      <c r="G87" s="27">
        <f t="shared" si="13"/>
        <v>404926</v>
      </c>
      <c r="H87" s="27"/>
      <c r="I87" s="27"/>
      <c r="J87" s="27">
        <v>625.89368279569885</v>
      </c>
      <c r="K87" s="27"/>
      <c r="L87" s="27">
        <f t="shared" si="12"/>
        <v>625.89368279569885</v>
      </c>
    </row>
    <row r="88" spans="1:12" s="35" customFormat="1">
      <c r="A88" s="34"/>
      <c r="B88" s="34" t="s">
        <v>123</v>
      </c>
      <c r="C88" s="17"/>
      <c r="D88" s="17"/>
      <c r="E88" s="17">
        <v>9373</v>
      </c>
      <c r="F88" s="17"/>
      <c r="G88" s="27">
        <f t="shared" si="13"/>
        <v>9373</v>
      </c>
      <c r="H88" s="27"/>
      <c r="I88" s="27"/>
      <c r="J88" s="27">
        <v>14.487836021505375</v>
      </c>
      <c r="K88" s="27"/>
      <c r="L88" s="27">
        <f t="shared" si="12"/>
        <v>14.487836021505375</v>
      </c>
    </row>
    <row r="89" spans="1:12" s="35" customFormat="1">
      <c r="A89" s="34"/>
      <c r="B89" s="34" t="s">
        <v>124</v>
      </c>
      <c r="C89" s="17"/>
      <c r="D89" s="17"/>
      <c r="E89" s="17">
        <v>1875</v>
      </c>
      <c r="F89" s="17"/>
      <c r="G89" s="27"/>
      <c r="H89" s="27"/>
      <c r="I89" s="27"/>
      <c r="J89" s="27">
        <v>2.8981854838709675</v>
      </c>
      <c r="K89" s="27"/>
      <c r="L89" s="27">
        <f t="shared" si="12"/>
        <v>2.8981854838709675</v>
      </c>
    </row>
    <row r="90" spans="1:12" s="35" customFormat="1">
      <c r="A90" s="23">
        <v>26</v>
      </c>
      <c r="B90" s="24" t="s">
        <v>54</v>
      </c>
      <c r="C90" s="25">
        <v>563272</v>
      </c>
      <c r="D90" s="25">
        <v>0</v>
      </c>
      <c r="E90" s="25">
        <v>2381244</v>
      </c>
      <c r="F90" s="25">
        <v>746895</v>
      </c>
      <c r="G90" s="25">
        <f t="shared" si="13"/>
        <v>3691411</v>
      </c>
      <c r="H90" s="26">
        <v>870.64892473118277</v>
      </c>
      <c r="I90" s="26" t="s">
        <v>206</v>
      </c>
      <c r="J90" s="26">
        <v>3680.6862903225801</v>
      </c>
      <c r="K90" s="26">
        <v>1154.4747983870966</v>
      </c>
      <c r="L90" s="26">
        <f t="shared" si="12"/>
        <v>5705.8100134408596</v>
      </c>
    </row>
    <row r="91" spans="1:12" s="35" customFormat="1">
      <c r="A91" s="34"/>
      <c r="B91" s="34" t="s">
        <v>125</v>
      </c>
      <c r="C91" s="17"/>
      <c r="D91" s="17"/>
      <c r="E91" s="17">
        <v>1195861</v>
      </c>
      <c r="F91" s="17">
        <v>485632</v>
      </c>
      <c r="G91" s="27">
        <f t="shared" ref="G91:G97" si="14">SUM(C91:F91)</f>
        <v>1681493</v>
      </c>
      <c r="H91" s="27"/>
      <c r="I91" s="27"/>
      <c r="J91" s="27">
        <v>1848.4410618279569</v>
      </c>
      <c r="K91" s="27">
        <v>750.64086021505375</v>
      </c>
      <c r="L91" s="27">
        <f t="shared" si="12"/>
        <v>2599.0819220430108</v>
      </c>
    </row>
    <row r="92" spans="1:12" s="35" customFormat="1">
      <c r="A92" s="34"/>
      <c r="B92" s="34" t="s">
        <v>126</v>
      </c>
      <c r="C92" s="17"/>
      <c r="D92" s="17"/>
      <c r="E92" s="17">
        <v>815576</v>
      </c>
      <c r="F92" s="17">
        <v>203155</v>
      </c>
      <c r="G92" s="27">
        <f t="shared" si="14"/>
        <v>1018731</v>
      </c>
      <c r="H92" s="27"/>
      <c r="I92" s="27"/>
      <c r="J92" s="27">
        <v>1260.634946236559</v>
      </c>
      <c r="K92" s="27">
        <v>314.0164650537634</v>
      </c>
      <c r="L92" s="27">
        <f t="shared" si="12"/>
        <v>1574.6514112903224</v>
      </c>
    </row>
    <row r="93" spans="1:12" s="35" customFormat="1">
      <c r="A93" s="34"/>
      <c r="B93" s="34" t="s">
        <v>127</v>
      </c>
      <c r="C93" s="17"/>
      <c r="D93" s="17"/>
      <c r="E93" s="17">
        <v>249554</v>
      </c>
      <c r="F93" s="17">
        <v>2091</v>
      </c>
      <c r="G93" s="27">
        <f t="shared" si="14"/>
        <v>251645</v>
      </c>
      <c r="H93" s="27"/>
      <c r="I93" s="27"/>
      <c r="J93" s="27">
        <v>385.7353494623656</v>
      </c>
      <c r="K93" s="27">
        <v>3.2320564516129031</v>
      </c>
      <c r="L93" s="27">
        <f t="shared" si="12"/>
        <v>388.9674059139785</v>
      </c>
    </row>
    <row r="94" spans="1:12" s="35" customFormat="1">
      <c r="A94" s="34"/>
      <c r="B94" s="34" t="s">
        <v>128</v>
      </c>
      <c r="C94" s="17"/>
      <c r="D94" s="17"/>
      <c r="E94" s="17">
        <v>20717</v>
      </c>
      <c r="F94" s="17"/>
      <c r="G94" s="27">
        <f t="shared" si="14"/>
        <v>20717</v>
      </c>
      <c r="H94" s="27"/>
      <c r="I94" s="27"/>
      <c r="J94" s="27">
        <v>32.022244623655908</v>
      </c>
      <c r="K94" s="27"/>
      <c r="L94" s="27">
        <f t="shared" si="12"/>
        <v>32.022244623655908</v>
      </c>
    </row>
    <row r="95" spans="1:12" s="35" customFormat="1">
      <c r="A95" s="34"/>
      <c r="B95" s="34" t="s">
        <v>129</v>
      </c>
      <c r="C95" s="17"/>
      <c r="D95" s="17"/>
      <c r="E95" s="17">
        <v>36671</v>
      </c>
      <c r="F95" s="17">
        <v>30399</v>
      </c>
      <c r="G95" s="27">
        <f t="shared" si="14"/>
        <v>67070</v>
      </c>
      <c r="H95" s="27"/>
      <c r="I95" s="27"/>
      <c r="J95" s="27">
        <v>56.682325268817202</v>
      </c>
      <c r="K95" s="27">
        <v>46.987701612903223</v>
      </c>
      <c r="L95" s="27">
        <f t="shared" si="12"/>
        <v>103.67002688172042</v>
      </c>
    </row>
    <row r="96" spans="1:12" s="35" customFormat="1">
      <c r="A96" s="34"/>
      <c r="B96" s="34" t="s">
        <v>130</v>
      </c>
      <c r="C96" s="17"/>
      <c r="D96" s="17"/>
      <c r="E96" s="17">
        <v>62865</v>
      </c>
      <c r="F96" s="17">
        <v>25618</v>
      </c>
      <c r="G96" s="27">
        <f t="shared" si="14"/>
        <v>88483</v>
      </c>
      <c r="H96" s="27"/>
      <c r="I96" s="27"/>
      <c r="J96" s="27">
        <v>97.170362903225808</v>
      </c>
      <c r="K96" s="27">
        <v>39.597715053763437</v>
      </c>
      <c r="L96" s="27">
        <f t="shared" si="12"/>
        <v>136.76807795698926</v>
      </c>
    </row>
    <row r="97" spans="1:12" s="35" customFormat="1">
      <c r="A97" s="23">
        <v>27</v>
      </c>
      <c r="B97" s="24" t="s">
        <v>55</v>
      </c>
      <c r="C97" s="25">
        <v>430341</v>
      </c>
      <c r="D97" s="25">
        <v>0</v>
      </c>
      <c r="E97" s="25">
        <v>591575</v>
      </c>
      <c r="F97" s="25">
        <v>531388</v>
      </c>
      <c r="G97" s="25">
        <f t="shared" si="14"/>
        <v>1553304</v>
      </c>
      <c r="H97" s="26">
        <v>665.17762096774186</v>
      </c>
      <c r="I97" s="26" t="s">
        <v>206</v>
      </c>
      <c r="J97" s="26">
        <v>914.39684139784936</v>
      </c>
      <c r="K97" s="26">
        <v>821.36586021505377</v>
      </c>
      <c r="L97" s="26">
        <f>H97+I97+J97+K97</f>
        <v>2400.940322580645</v>
      </c>
    </row>
    <row r="98" spans="1:12" s="35" customFormat="1">
      <c r="A98" s="34"/>
      <c r="B98" s="34" t="s">
        <v>131</v>
      </c>
      <c r="C98" s="17">
        <v>430341</v>
      </c>
      <c r="D98" s="17">
        <v>0</v>
      </c>
      <c r="E98" s="17">
        <v>591575</v>
      </c>
      <c r="F98" s="17">
        <v>531388</v>
      </c>
      <c r="G98" s="27">
        <f>C98+D98+E98+F98</f>
        <v>1553304</v>
      </c>
      <c r="H98" s="27">
        <v>665.17762096774186</v>
      </c>
      <c r="I98" s="27"/>
      <c r="J98" s="27">
        <v>914.39684139784936</v>
      </c>
      <c r="K98" s="27">
        <v>821.36586021505377</v>
      </c>
      <c r="L98" s="27">
        <f>H98+I98+J98+K98</f>
        <v>2400.940322580645</v>
      </c>
    </row>
    <row r="99" spans="1:12" s="35" customFormat="1">
      <c r="A99" s="23">
        <v>28</v>
      </c>
      <c r="B99" s="24" t="s">
        <v>57</v>
      </c>
      <c r="C99" s="25">
        <v>520006</v>
      </c>
      <c r="D99" s="25">
        <v>0</v>
      </c>
      <c r="E99" s="25">
        <v>1300523</v>
      </c>
      <c r="F99" s="25">
        <v>503036</v>
      </c>
      <c r="G99" s="25">
        <f>SUM(C99:F99)</f>
        <v>2323565</v>
      </c>
      <c r="H99" s="26">
        <v>803.77271505376336</v>
      </c>
      <c r="I99" s="26" t="s">
        <v>206</v>
      </c>
      <c r="J99" s="26">
        <v>2010.217002688172</v>
      </c>
      <c r="K99" s="26">
        <v>777.54220430107523</v>
      </c>
      <c r="L99" s="26">
        <f>H99+I99+J99+K99</f>
        <v>3591.5319220430106</v>
      </c>
    </row>
    <row r="100" spans="1:12" s="35" customFormat="1">
      <c r="A100" s="34"/>
      <c r="B100" s="34" t="s">
        <v>132</v>
      </c>
      <c r="C100" s="17">
        <v>520006</v>
      </c>
      <c r="D100" s="17"/>
      <c r="E100" s="17">
        <v>1218590</v>
      </c>
      <c r="F100" s="17">
        <v>503036</v>
      </c>
      <c r="G100" s="27">
        <f>SUM(C100:F100)</f>
        <v>2241632</v>
      </c>
      <c r="H100" s="27">
        <v>803.77271505376336</v>
      </c>
      <c r="I100" s="27"/>
      <c r="J100" s="27">
        <v>1883.573252688172</v>
      </c>
      <c r="K100" s="27">
        <v>777.54220430107523</v>
      </c>
      <c r="L100" s="27">
        <f t="shared" ref="L100:L116" si="15">H100+I100+J100+K100</f>
        <v>3464.8881720430109</v>
      </c>
    </row>
    <row r="101" spans="1:12" s="35" customFormat="1">
      <c r="A101" s="34"/>
      <c r="B101" s="34" t="s">
        <v>77</v>
      </c>
      <c r="C101" s="17"/>
      <c r="D101" s="17"/>
      <c r="E101" s="17">
        <v>81933</v>
      </c>
      <c r="F101" s="17"/>
      <c r="G101" s="27">
        <f>SUM(C101:F101)</f>
        <v>81933</v>
      </c>
      <c r="H101" s="27"/>
      <c r="I101" s="27"/>
      <c r="J101" s="27">
        <v>126.64375</v>
      </c>
      <c r="K101" s="27"/>
      <c r="L101" s="27">
        <f t="shared" si="15"/>
        <v>126.64375</v>
      </c>
    </row>
    <row r="102" spans="1:12" s="35" customFormat="1">
      <c r="A102" s="23">
        <v>29</v>
      </c>
      <c r="B102" s="24" t="s">
        <v>58</v>
      </c>
      <c r="C102" s="25">
        <v>6259</v>
      </c>
      <c r="D102" s="25">
        <v>0</v>
      </c>
      <c r="E102" s="25">
        <v>2976857</v>
      </c>
      <c r="F102" s="25">
        <v>1573440</v>
      </c>
      <c r="G102" s="25">
        <f>SUM(C102:F102)</f>
        <v>4556556</v>
      </c>
      <c r="H102" s="26">
        <v>9.6745295698924725</v>
      </c>
      <c r="I102" s="26" t="s">
        <v>206</v>
      </c>
      <c r="J102" s="26">
        <v>4601.3246639784938</v>
      </c>
      <c r="K102" s="26">
        <v>2432.0645161290322</v>
      </c>
      <c r="L102" s="26">
        <f>H102+I102+J102+K102</f>
        <v>7043.063709677419</v>
      </c>
    </row>
    <row r="103" spans="1:12" s="35" customFormat="1">
      <c r="A103" s="34"/>
      <c r="B103" s="34" t="s">
        <v>133</v>
      </c>
      <c r="C103" s="17"/>
      <c r="D103" s="17"/>
      <c r="E103" s="17">
        <v>2976857</v>
      </c>
      <c r="F103" s="17">
        <v>1573440</v>
      </c>
      <c r="G103" s="17">
        <f>G102</f>
        <v>4556556</v>
      </c>
      <c r="H103" s="27"/>
      <c r="I103" s="27"/>
      <c r="J103" s="27">
        <v>4601.3246639784938</v>
      </c>
      <c r="K103" s="27">
        <v>2432.0645161290322</v>
      </c>
      <c r="L103" s="27">
        <f t="shared" si="15"/>
        <v>7033.389180107526</v>
      </c>
    </row>
    <row r="104" spans="1:12" s="35" customFormat="1">
      <c r="A104" s="23">
        <v>30</v>
      </c>
      <c r="B104" s="24" t="s">
        <v>60</v>
      </c>
      <c r="C104" s="25">
        <v>6300</v>
      </c>
      <c r="D104" s="25">
        <v>0</v>
      </c>
      <c r="E104" s="25">
        <v>700008</v>
      </c>
      <c r="F104" s="36">
        <v>501274</v>
      </c>
      <c r="G104" s="25">
        <f>SUM(C104:F104)</f>
        <v>1207582</v>
      </c>
      <c r="H104" s="26">
        <v>9.7379032258064502</v>
      </c>
      <c r="I104" s="26" t="s">
        <v>206</v>
      </c>
      <c r="J104" s="26">
        <v>1082.0016129032258</v>
      </c>
      <c r="K104" s="26">
        <v>774.81868279569881</v>
      </c>
      <c r="L104" s="26">
        <f t="shared" si="15"/>
        <v>1866.558198924731</v>
      </c>
    </row>
    <row r="105" spans="1:12" s="35" customFormat="1">
      <c r="A105" s="34"/>
      <c r="B105" s="34" t="s">
        <v>134</v>
      </c>
      <c r="C105" s="17"/>
      <c r="D105" s="17"/>
      <c r="E105" s="17">
        <v>700008</v>
      </c>
      <c r="F105" s="17">
        <v>501274</v>
      </c>
      <c r="G105" s="27">
        <f>E105+F105</f>
        <v>1201282</v>
      </c>
      <c r="H105" s="27"/>
      <c r="I105" s="27"/>
      <c r="J105" s="27">
        <v>1082.0016129032258</v>
      </c>
      <c r="K105" s="27">
        <v>774.81868279569881</v>
      </c>
      <c r="L105" s="27">
        <f t="shared" si="15"/>
        <v>1856.8202956989246</v>
      </c>
    </row>
    <row r="106" spans="1:12" s="35" customFormat="1">
      <c r="A106" s="18">
        <v>31</v>
      </c>
      <c r="B106" s="19" t="s">
        <v>222</v>
      </c>
      <c r="C106" s="20">
        <v>0</v>
      </c>
      <c r="D106" s="20">
        <v>0</v>
      </c>
      <c r="E106" s="20">
        <v>0</v>
      </c>
      <c r="F106" s="20">
        <v>6386</v>
      </c>
      <c r="G106" s="20">
        <f>SUM(C106:F106)</f>
        <v>6386</v>
      </c>
      <c r="H106" s="21" t="s">
        <v>206</v>
      </c>
      <c r="I106" s="21" t="s">
        <v>206</v>
      </c>
      <c r="J106" s="21" t="s">
        <v>206</v>
      </c>
      <c r="K106" s="21">
        <v>9.8708333333333336</v>
      </c>
      <c r="L106" s="21">
        <f t="shared" si="15"/>
        <v>9.8708333333333336</v>
      </c>
    </row>
    <row r="107" spans="1:12" s="35" customFormat="1">
      <c r="A107" s="34"/>
      <c r="B107" s="34" t="s">
        <v>223</v>
      </c>
      <c r="C107" s="17">
        <v>0</v>
      </c>
      <c r="D107" s="17">
        <v>0</v>
      </c>
      <c r="E107" s="17">
        <v>0</v>
      </c>
      <c r="F107" s="17">
        <v>6386</v>
      </c>
      <c r="G107" s="27">
        <f>C107+D107+E107+F107</f>
        <v>6386</v>
      </c>
      <c r="H107" s="27" t="s">
        <v>206</v>
      </c>
      <c r="I107" s="27"/>
      <c r="J107" s="27" t="s">
        <v>206</v>
      </c>
      <c r="K107" s="27">
        <v>9.8708333333333336</v>
      </c>
      <c r="L107" s="27">
        <f t="shared" si="15"/>
        <v>9.8708333333333336</v>
      </c>
    </row>
    <row r="108" spans="1:12" s="35" customFormat="1">
      <c r="A108" s="18">
        <v>32</v>
      </c>
      <c r="B108" s="19" t="s">
        <v>62</v>
      </c>
      <c r="C108" s="20">
        <v>486765</v>
      </c>
      <c r="D108" s="20">
        <v>88064</v>
      </c>
      <c r="E108" s="20">
        <v>4356573</v>
      </c>
      <c r="F108" s="20">
        <v>1639954</v>
      </c>
      <c r="G108" s="20">
        <f>SUM(C108:F108)</f>
        <v>6571356</v>
      </c>
      <c r="H108" s="21">
        <v>752.39213709677415</v>
      </c>
      <c r="I108" s="21">
        <v>136.12043010752686</v>
      </c>
      <c r="J108" s="21">
        <v>6733.9502016129018</v>
      </c>
      <c r="K108" s="21">
        <v>2534.8751344086018</v>
      </c>
      <c r="L108" s="21">
        <f t="shared" si="15"/>
        <v>10157.337903225805</v>
      </c>
    </row>
    <row r="109" spans="1:12" s="35" customFormat="1">
      <c r="A109" s="34"/>
      <c r="B109" s="34" t="s">
        <v>135</v>
      </c>
      <c r="C109" s="17">
        <v>486765</v>
      </c>
      <c r="D109" s="17">
        <v>88064</v>
      </c>
      <c r="E109" s="17">
        <v>4356573</v>
      </c>
      <c r="F109" s="17">
        <v>1639954</v>
      </c>
      <c r="G109" s="27">
        <f>C109+D109+E109+F109</f>
        <v>6571356</v>
      </c>
      <c r="H109" s="27">
        <v>752.39213709677415</v>
      </c>
      <c r="I109" s="27"/>
      <c r="J109" s="27">
        <v>6733.9502016129018</v>
      </c>
      <c r="K109" s="27">
        <v>2534.8751344086018</v>
      </c>
      <c r="L109" s="27">
        <f t="shared" si="15"/>
        <v>10021.217473118277</v>
      </c>
    </row>
    <row r="110" spans="1:12" s="35" customFormat="1">
      <c r="A110" s="23">
        <v>33</v>
      </c>
      <c r="B110" s="24" t="s">
        <v>64</v>
      </c>
      <c r="C110" s="25">
        <v>0</v>
      </c>
      <c r="D110" s="25">
        <v>0</v>
      </c>
      <c r="E110" s="25">
        <v>354055</v>
      </c>
      <c r="F110" s="37">
        <v>75818</v>
      </c>
      <c r="G110" s="25">
        <f>SUM(C110:F110)</f>
        <v>429873</v>
      </c>
      <c r="H110" s="26" t="s">
        <v>206</v>
      </c>
      <c r="I110" s="26" t="s">
        <v>206</v>
      </c>
      <c r="J110" s="26">
        <v>547.26243279569883</v>
      </c>
      <c r="K110" s="26">
        <v>117.19180107526881</v>
      </c>
      <c r="L110" s="26">
        <f t="shared" si="15"/>
        <v>664.45423387096764</v>
      </c>
    </row>
    <row r="111" spans="1:12" s="35" customFormat="1" ht="30">
      <c r="A111" s="34"/>
      <c r="B111" s="38" t="s">
        <v>136</v>
      </c>
      <c r="C111" s="17"/>
      <c r="D111" s="17"/>
      <c r="E111" s="17">
        <v>354055</v>
      </c>
      <c r="F111" s="17">
        <v>75818</v>
      </c>
      <c r="G111" s="27">
        <f>SUM(C111:F111)</f>
        <v>429873</v>
      </c>
      <c r="H111" s="27"/>
      <c r="I111" s="27"/>
      <c r="J111" s="27">
        <v>547.26243279569883</v>
      </c>
      <c r="K111" s="27">
        <v>117.19180107526881</v>
      </c>
      <c r="L111" s="27">
        <f t="shared" si="15"/>
        <v>664.45423387096764</v>
      </c>
    </row>
    <row r="112" spans="1:12" s="35" customFormat="1">
      <c r="A112" s="18">
        <v>34</v>
      </c>
      <c r="B112" s="19" t="s">
        <v>66</v>
      </c>
      <c r="C112" s="20">
        <v>177420</v>
      </c>
      <c r="D112" s="20">
        <v>0</v>
      </c>
      <c r="E112" s="20">
        <v>80805</v>
      </c>
      <c r="F112" s="20">
        <v>95206</v>
      </c>
      <c r="G112" s="20">
        <f>SUM(C112:F112)</f>
        <v>353431</v>
      </c>
      <c r="H112" s="21">
        <v>274.23790322580641</v>
      </c>
      <c r="I112" s="21" t="s">
        <v>206</v>
      </c>
      <c r="J112" s="21">
        <v>124.90020161290322</v>
      </c>
      <c r="K112" s="21">
        <v>147.15981182795699</v>
      </c>
      <c r="L112" s="21">
        <f t="shared" si="15"/>
        <v>546.29791666666665</v>
      </c>
    </row>
    <row r="113" spans="1:12" s="35" customFormat="1">
      <c r="A113" s="34"/>
      <c r="B113" s="34" t="s">
        <v>137</v>
      </c>
      <c r="C113" s="17">
        <v>177420</v>
      </c>
      <c r="D113" s="17"/>
      <c r="E113" s="17">
        <v>80805</v>
      </c>
      <c r="F113" s="17">
        <v>95206</v>
      </c>
      <c r="G113" s="27">
        <f t="shared" ref="G113" si="16">G112</f>
        <v>353431</v>
      </c>
      <c r="H113" s="27">
        <v>274.23790322580641</v>
      </c>
      <c r="I113" s="27"/>
      <c r="J113" s="27">
        <v>124.90020161290322</v>
      </c>
      <c r="K113" s="27">
        <v>147.15981182795699</v>
      </c>
      <c r="L113" s="27">
        <f t="shared" si="15"/>
        <v>546.29791666666665</v>
      </c>
    </row>
    <row r="114" spans="1:12" s="35" customFormat="1">
      <c r="A114" s="23">
        <v>35</v>
      </c>
      <c r="B114" s="24" t="s">
        <v>68</v>
      </c>
      <c r="C114" s="25">
        <v>0</v>
      </c>
      <c r="D114" s="25">
        <v>0</v>
      </c>
      <c r="E114" s="25">
        <v>219432</v>
      </c>
      <c r="F114" s="25">
        <v>42682</v>
      </c>
      <c r="G114" s="25">
        <f t="shared" ref="G114:G119" si="17">SUM(C114:F114)</f>
        <v>262114</v>
      </c>
      <c r="H114" s="26" t="s">
        <v>206</v>
      </c>
      <c r="I114" s="26" t="s">
        <v>206</v>
      </c>
      <c r="J114" s="26">
        <v>339.17580645161286</v>
      </c>
      <c r="K114" s="26">
        <v>65.97352150537634</v>
      </c>
      <c r="L114" s="26">
        <f t="shared" si="15"/>
        <v>405.14932795698917</v>
      </c>
    </row>
    <row r="115" spans="1:12" s="35" customFormat="1" ht="30">
      <c r="A115" s="34"/>
      <c r="B115" s="38" t="s">
        <v>138</v>
      </c>
      <c r="C115" s="17"/>
      <c r="D115" s="17"/>
      <c r="E115" s="17">
        <v>52663.68</v>
      </c>
      <c r="F115" s="17">
        <v>2603.6019999999999</v>
      </c>
      <c r="G115" s="27">
        <f t="shared" si="17"/>
        <v>55267.281999999999</v>
      </c>
      <c r="H115" s="27"/>
      <c r="I115" s="27"/>
      <c r="J115" s="27">
        <v>81.402193548387089</v>
      </c>
      <c r="K115" s="27">
        <v>4.0243848118279564</v>
      </c>
      <c r="L115" s="27">
        <f t="shared" si="15"/>
        <v>85.426578360215046</v>
      </c>
    </row>
    <row r="116" spans="1:12" s="35" customFormat="1">
      <c r="A116" s="34"/>
      <c r="B116" s="34" t="s">
        <v>139</v>
      </c>
      <c r="C116" s="17"/>
      <c r="D116" s="17"/>
      <c r="E116" s="17">
        <v>166768.32000000001</v>
      </c>
      <c r="F116" s="17">
        <v>40078.398000000001</v>
      </c>
      <c r="G116" s="27">
        <f t="shared" si="17"/>
        <v>206846.71799999999</v>
      </c>
      <c r="H116" s="27"/>
      <c r="I116" s="27"/>
      <c r="J116" s="27">
        <v>257.7736129032258</v>
      </c>
      <c r="K116" s="27">
        <v>61.949136693548382</v>
      </c>
      <c r="L116" s="27">
        <f t="shared" si="15"/>
        <v>319.72274959677418</v>
      </c>
    </row>
    <row r="117" spans="1:12" s="35" customFormat="1">
      <c r="A117" s="23">
        <v>36</v>
      </c>
      <c r="B117" s="24" t="s">
        <v>70</v>
      </c>
      <c r="C117" s="25">
        <v>0</v>
      </c>
      <c r="D117" s="25">
        <v>173484</v>
      </c>
      <c r="E117" s="25">
        <v>960564.06</v>
      </c>
      <c r="F117" s="25">
        <v>1016341</v>
      </c>
      <c r="G117" s="25">
        <f t="shared" si="17"/>
        <v>2150389.06</v>
      </c>
      <c r="H117" s="26" t="s">
        <v>206</v>
      </c>
      <c r="I117" s="26">
        <v>268.15403225806449</v>
      </c>
      <c r="J117" s="26">
        <v>1484.7428346774193</v>
      </c>
      <c r="K117" s="26">
        <v>1570.957190860215</v>
      </c>
      <c r="L117" s="26">
        <f>H117+I117+J117+K117</f>
        <v>3323.8540577956987</v>
      </c>
    </row>
    <row r="118" spans="1:12" s="35" customFormat="1">
      <c r="A118" s="34"/>
      <c r="B118" s="34" t="s">
        <v>140</v>
      </c>
      <c r="C118" s="17"/>
      <c r="D118" s="17">
        <v>173484</v>
      </c>
      <c r="E118" s="17">
        <v>960564.06</v>
      </c>
      <c r="F118" s="17">
        <v>1016341</v>
      </c>
      <c r="G118" s="27">
        <f t="shared" si="17"/>
        <v>2150389.06</v>
      </c>
      <c r="H118" s="27"/>
      <c r="I118" s="27">
        <v>268.15403225806449</v>
      </c>
      <c r="J118" s="27">
        <v>1484.7428346774193</v>
      </c>
      <c r="K118" s="27">
        <v>1570.957190860215</v>
      </c>
      <c r="L118" s="27">
        <f>H118+I118+J118+K118</f>
        <v>3323.8540577956987</v>
      </c>
    </row>
    <row r="119" spans="1:12" s="35" customFormat="1" ht="30" customHeight="1">
      <c r="A119" s="23">
        <v>37</v>
      </c>
      <c r="B119" s="24" t="s">
        <v>71</v>
      </c>
      <c r="C119" s="25">
        <v>0</v>
      </c>
      <c r="D119" s="25">
        <v>0</v>
      </c>
      <c r="E119" s="25">
        <v>423439</v>
      </c>
      <c r="F119" s="25">
        <v>536549</v>
      </c>
      <c r="G119" s="25">
        <f t="shared" si="17"/>
        <v>959988</v>
      </c>
      <c r="H119" s="26" t="s">
        <v>206</v>
      </c>
      <c r="I119" s="26" t="s">
        <v>206</v>
      </c>
      <c r="J119" s="26">
        <v>654.50920698924722</v>
      </c>
      <c r="K119" s="26">
        <v>829.34321236559128</v>
      </c>
      <c r="L119" s="26">
        <f>H119+I119+J119+K119</f>
        <v>1483.8524193548385</v>
      </c>
    </row>
    <row r="120" spans="1:12" s="35" customFormat="1">
      <c r="A120" s="34"/>
      <c r="B120" s="34" t="s">
        <v>141</v>
      </c>
      <c r="C120" s="17"/>
      <c r="D120" s="17"/>
      <c r="E120" s="17">
        <v>423439</v>
      </c>
      <c r="F120" s="17">
        <v>536549</v>
      </c>
      <c r="G120" s="27">
        <f>SUM(C120:F120)</f>
        <v>959988</v>
      </c>
      <c r="H120" s="27"/>
      <c r="I120" s="27"/>
      <c r="J120" s="27">
        <v>654.50920698924722</v>
      </c>
      <c r="K120" s="27">
        <v>829.34321236559128</v>
      </c>
      <c r="L120" s="27">
        <f>SUM(H120:K120)</f>
        <v>1483.8524193548385</v>
      </c>
    </row>
    <row r="121" spans="1:12" s="35" customFormat="1">
      <c r="A121" s="23">
        <v>38</v>
      </c>
      <c r="B121" s="24" t="s">
        <v>73</v>
      </c>
      <c r="C121" s="25">
        <v>128239</v>
      </c>
      <c r="D121" s="25">
        <v>0</v>
      </c>
      <c r="E121" s="25">
        <v>1032986</v>
      </c>
      <c r="F121" s="25">
        <v>313727</v>
      </c>
      <c r="G121" s="25">
        <f t="shared" ref="G121:G131" si="18">SUM(C121:F121)</f>
        <v>1474952</v>
      </c>
      <c r="H121" s="26">
        <v>198.21888440860215</v>
      </c>
      <c r="I121" s="26" t="s">
        <v>206</v>
      </c>
      <c r="J121" s="26">
        <v>1596.6853494623656</v>
      </c>
      <c r="K121" s="26">
        <v>484.92748655913977</v>
      </c>
      <c r="L121" s="26">
        <f>H121+I121+J121+K121</f>
        <v>2279.8317204301075</v>
      </c>
    </row>
    <row r="122" spans="1:12" s="35" customFormat="1">
      <c r="A122" s="34"/>
      <c r="B122" s="34" t="s">
        <v>142</v>
      </c>
      <c r="C122" s="17">
        <v>128239</v>
      </c>
      <c r="D122" s="17"/>
      <c r="E122" s="17">
        <v>303595</v>
      </c>
      <c r="F122" s="17">
        <v>81569</v>
      </c>
      <c r="G122" s="27">
        <f>SUM(C122:F122)</f>
        <v>513403</v>
      </c>
      <c r="H122" s="27">
        <v>198.21888440860215</v>
      </c>
      <c r="I122" s="27"/>
      <c r="J122" s="27">
        <v>469.2664650537634</v>
      </c>
      <c r="K122" s="27">
        <v>126.08111559139785</v>
      </c>
      <c r="L122" s="27">
        <f t="shared" ref="L122:L128" si="19">H122+I122+J122+K122</f>
        <v>793.56646505376341</v>
      </c>
    </row>
    <row r="123" spans="1:12" s="35" customFormat="1">
      <c r="A123" s="34"/>
      <c r="B123" s="34" t="s">
        <v>143</v>
      </c>
      <c r="C123" s="17"/>
      <c r="D123" s="17"/>
      <c r="E123" s="17">
        <v>98960</v>
      </c>
      <c r="F123" s="17"/>
      <c r="G123" s="27">
        <f t="shared" si="18"/>
        <v>98960</v>
      </c>
      <c r="H123" s="27"/>
      <c r="I123" s="27"/>
      <c r="J123" s="27">
        <v>152.96236559139783</v>
      </c>
      <c r="K123" s="27"/>
      <c r="L123" s="27">
        <f t="shared" si="19"/>
        <v>152.96236559139783</v>
      </c>
    </row>
    <row r="124" spans="1:12" s="35" customFormat="1">
      <c r="A124" s="34"/>
      <c r="B124" s="34" t="s">
        <v>144</v>
      </c>
      <c r="C124" s="17"/>
      <c r="D124" s="17"/>
      <c r="E124" s="17">
        <v>14875</v>
      </c>
      <c r="F124" s="17"/>
      <c r="G124" s="27">
        <f t="shared" si="18"/>
        <v>14875</v>
      </c>
      <c r="H124" s="27"/>
      <c r="I124" s="27"/>
      <c r="J124" s="27">
        <v>22.99227150537634</v>
      </c>
      <c r="K124" s="27"/>
      <c r="L124" s="27">
        <f t="shared" si="19"/>
        <v>22.99227150537634</v>
      </c>
    </row>
    <row r="125" spans="1:12" s="35" customFormat="1">
      <c r="A125" s="34"/>
      <c r="B125" s="34" t="s">
        <v>145</v>
      </c>
      <c r="C125" s="17"/>
      <c r="D125" s="17"/>
      <c r="E125" s="17">
        <v>37394</v>
      </c>
      <c r="F125" s="17">
        <v>25757</v>
      </c>
      <c r="G125" s="27">
        <f t="shared" si="18"/>
        <v>63151</v>
      </c>
      <c r="H125" s="27"/>
      <c r="I125" s="27"/>
      <c r="J125" s="27">
        <v>57.79986559139784</v>
      </c>
      <c r="K125" s="27">
        <v>39.812567204301068</v>
      </c>
      <c r="L125" s="27">
        <f t="shared" si="19"/>
        <v>97.612432795698908</v>
      </c>
    </row>
    <row r="126" spans="1:12" s="35" customFormat="1">
      <c r="A126" s="34"/>
      <c r="B126" s="34" t="s">
        <v>146</v>
      </c>
      <c r="C126" s="17"/>
      <c r="D126" s="17"/>
      <c r="E126" s="17">
        <v>31610</v>
      </c>
      <c r="F126" s="17">
        <v>39216</v>
      </c>
      <c r="G126" s="27">
        <f t="shared" si="18"/>
        <v>70826</v>
      </c>
      <c r="H126" s="27"/>
      <c r="I126" s="27"/>
      <c r="J126" s="27">
        <v>48.859543010752681</v>
      </c>
      <c r="K126" s="27">
        <v>60.616129032258058</v>
      </c>
      <c r="L126" s="27">
        <f t="shared" si="19"/>
        <v>109.47567204301075</v>
      </c>
    </row>
    <row r="127" spans="1:12" s="35" customFormat="1">
      <c r="A127" s="34"/>
      <c r="B127" s="34" t="s">
        <v>147</v>
      </c>
      <c r="C127" s="17"/>
      <c r="D127" s="17"/>
      <c r="E127" s="17">
        <v>61049</v>
      </c>
      <c r="F127" s="17">
        <v>101804</v>
      </c>
      <c r="G127" s="27">
        <f t="shared" si="18"/>
        <v>162853</v>
      </c>
      <c r="H127" s="27"/>
      <c r="I127" s="27"/>
      <c r="J127" s="27">
        <v>94.363373655913975</v>
      </c>
      <c r="K127" s="27">
        <v>157.35833333333332</v>
      </c>
      <c r="L127" s="27">
        <f t="shared" si="19"/>
        <v>251.72170698924731</v>
      </c>
    </row>
    <row r="128" spans="1:12" s="35" customFormat="1">
      <c r="A128" s="34"/>
      <c r="B128" s="34" t="s">
        <v>148</v>
      </c>
      <c r="C128" s="17"/>
      <c r="D128" s="17"/>
      <c r="E128" s="17">
        <v>485503</v>
      </c>
      <c r="F128" s="17">
        <v>65381</v>
      </c>
      <c r="G128" s="27">
        <f t="shared" si="18"/>
        <v>550884</v>
      </c>
      <c r="H128" s="27"/>
      <c r="I128" s="27"/>
      <c r="J128" s="27">
        <v>750.4414650537633</v>
      </c>
      <c r="K128" s="27">
        <v>101.05934139784945</v>
      </c>
      <c r="L128" s="27">
        <f t="shared" si="19"/>
        <v>851.50080645161279</v>
      </c>
    </row>
    <row r="129" spans="1:12" s="35" customFormat="1">
      <c r="A129" s="23">
        <v>39</v>
      </c>
      <c r="B129" s="39" t="s">
        <v>74</v>
      </c>
      <c r="C129" s="40">
        <v>0</v>
      </c>
      <c r="D129" s="40">
        <v>0</v>
      </c>
      <c r="E129" s="40">
        <v>535345</v>
      </c>
      <c r="F129" s="40">
        <v>58787</v>
      </c>
      <c r="G129" s="25">
        <f t="shared" si="18"/>
        <v>594132</v>
      </c>
      <c r="H129" s="41" t="s">
        <v>206</v>
      </c>
      <c r="I129" s="41" t="s">
        <v>206</v>
      </c>
      <c r="J129" s="26">
        <v>827.48219086021493</v>
      </c>
      <c r="K129" s="26">
        <v>90.867002688172036</v>
      </c>
      <c r="L129" s="26">
        <f>H129+I129+J129+K129</f>
        <v>918.34919354838701</v>
      </c>
    </row>
    <row r="130" spans="1:12" s="35" customFormat="1" ht="30">
      <c r="A130" s="34"/>
      <c r="B130" s="38" t="s">
        <v>149</v>
      </c>
      <c r="C130" s="17"/>
      <c r="D130" s="17"/>
      <c r="E130" s="17">
        <v>535345</v>
      </c>
      <c r="F130" s="17">
        <v>58787</v>
      </c>
      <c r="G130" s="27">
        <f t="shared" si="18"/>
        <v>594132</v>
      </c>
      <c r="H130" s="27"/>
      <c r="I130" s="27"/>
      <c r="J130" s="27">
        <v>827.48219086021493</v>
      </c>
      <c r="K130" s="27">
        <v>90.867002688172036</v>
      </c>
      <c r="L130" s="27">
        <f>SUM(H130:K130)</f>
        <v>918.34919354838701</v>
      </c>
    </row>
    <row r="131" spans="1:12" s="35" customFormat="1">
      <c r="A131" s="23">
        <v>40</v>
      </c>
      <c r="B131" s="24" t="s">
        <v>76</v>
      </c>
      <c r="C131" s="25">
        <v>119167</v>
      </c>
      <c r="D131" s="25">
        <v>0</v>
      </c>
      <c r="E131" s="25">
        <v>3307728</v>
      </c>
      <c r="F131" s="25">
        <v>2394519</v>
      </c>
      <c r="G131" s="25">
        <f t="shared" si="18"/>
        <v>5821414</v>
      </c>
      <c r="H131" s="26">
        <v>184.19630376344082</v>
      </c>
      <c r="I131" s="26" t="s">
        <v>206</v>
      </c>
      <c r="J131" s="26">
        <v>5112.7516129032256</v>
      </c>
      <c r="K131" s="26">
        <v>3701.2054435483869</v>
      </c>
      <c r="L131" s="26">
        <f>H131+I131+J131+K131</f>
        <v>8998.1533602150521</v>
      </c>
    </row>
    <row r="132" spans="1:12" s="35" customFormat="1">
      <c r="A132" s="34"/>
      <c r="B132" s="34" t="s">
        <v>150</v>
      </c>
      <c r="C132" s="17">
        <v>119167</v>
      </c>
      <c r="D132" s="17">
        <v>0</v>
      </c>
      <c r="E132" s="17">
        <v>3307728</v>
      </c>
      <c r="F132" s="17">
        <v>2394519</v>
      </c>
      <c r="G132" s="27">
        <f>C132+D132+E132+F132</f>
        <v>5821414</v>
      </c>
      <c r="H132" s="27">
        <v>184.19630376344082</v>
      </c>
      <c r="I132" s="27"/>
      <c r="J132" s="27">
        <v>5112.7516129032256</v>
      </c>
      <c r="K132" s="27">
        <v>3701.2054435483869</v>
      </c>
      <c r="L132" s="27">
        <f>H132+I132+J132+K132</f>
        <v>8998.1533602150521</v>
      </c>
    </row>
    <row r="133" spans="1:12" s="35" customFormat="1">
      <c r="A133" s="23">
        <v>41</v>
      </c>
      <c r="B133" s="24" t="s">
        <v>207</v>
      </c>
      <c r="C133" s="25">
        <v>0</v>
      </c>
      <c r="D133" s="25">
        <v>0</v>
      </c>
      <c r="E133" s="25">
        <v>182190</v>
      </c>
      <c r="F133" s="25">
        <v>0</v>
      </c>
      <c r="G133" s="25">
        <f t="shared" ref="G133:G134" si="20">SUM(C133:F133)</f>
        <v>182190</v>
      </c>
      <c r="H133" s="26" t="s">
        <v>206</v>
      </c>
      <c r="I133" s="26" t="s">
        <v>206</v>
      </c>
      <c r="J133" s="26">
        <v>281.61088709677415</v>
      </c>
      <c r="K133" s="26" t="s">
        <v>206</v>
      </c>
      <c r="L133" s="26">
        <f>H133+I133+J133+K133</f>
        <v>281.61088709677415</v>
      </c>
    </row>
    <row r="134" spans="1:12" s="35" customFormat="1">
      <c r="A134" s="34"/>
      <c r="B134" s="34" t="s">
        <v>208</v>
      </c>
      <c r="C134" s="17"/>
      <c r="D134" s="17"/>
      <c r="E134" s="17">
        <v>182190</v>
      </c>
      <c r="F134" s="17"/>
      <c r="G134" s="27">
        <f t="shared" si="20"/>
        <v>182190</v>
      </c>
      <c r="H134" s="27"/>
      <c r="I134" s="27"/>
      <c r="J134" s="27">
        <v>281.61088709677415</v>
      </c>
      <c r="K134" s="27"/>
      <c r="L134" s="27">
        <f>H134+I134+J134+K134</f>
        <v>281.61088709677415</v>
      </c>
    </row>
    <row r="135" spans="1:12" s="35" customFormat="1">
      <c r="A135" s="23">
        <v>42</v>
      </c>
      <c r="B135" s="24" t="s">
        <v>78</v>
      </c>
      <c r="C135" s="25">
        <v>571385</v>
      </c>
      <c r="D135" s="25">
        <v>0</v>
      </c>
      <c r="E135" s="25">
        <v>7533064</v>
      </c>
      <c r="F135" s="25">
        <v>3069930</v>
      </c>
      <c r="G135" s="25">
        <f>SUM(C135:F135)</f>
        <v>11174379</v>
      </c>
      <c r="H135" s="26">
        <v>883.18918010752679</v>
      </c>
      <c r="I135" s="26" t="s">
        <v>206</v>
      </c>
      <c r="J135" s="26">
        <v>11643.848924731183</v>
      </c>
      <c r="K135" s="26">
        <v>4745.1875</v>
      </c>
      <c r="L135" s="26">
        <f>H135+I135+J135+K135</f>
        <v>17272.22560483871</v>
      </c>
    </row>
    <row r="136" spans="1:12" s="35" customFormat="1">
      <c r="A136" s="34"/>
      <c r="B136" s="34" t="s">
        <v>151</v>
      </c>
      <c r="C136" s="17">
        <v>571385</v>
      </c>
      <c r="D136" s="17"/>
      <c r="E136" s="17">
        <v>3088556.2399999998</v>
      </c>
      <c r="F136" s="17">
        <v>1013076.9</v>
      </c>
      <c r="G136" s="27">
        <f>SUM(C136:F136)</f>
        <v>4673018.1399999997</v>
      </c>
      <c r="H136" s="27">
        <v>883.18918010752679</v>
      </c>
      <c r="I136" s="27"/>
      <c r="J136" s="27">
        <v>4773.9780591397848</v>
      </c>
      <c r="K136" s="27">
        <v>1565.911875</v>
      </c>
      <c r="L136" s="27">
        <f>SUM(H136:K136)</f>
        <v>7223.0791142473117</v>
      </c>
    </row>
    <row r="137" spans="1:12" s="35" customFormat="1">
      <c r="A137" s="34"/>
      <c r="B137" s="34" t="s">
        <v>152</v>
      </c>
      <c r="C137" s="17"/>
      <c r="D137" s="17"/>
      <c r="E137" s="17">
        <v>4444507.76</v>
      </c>
      <c r="F137" s="17">
        <v>2056853.1</v>
      </c>
      <c r="G137" s="27">
        <f>SUM(C137:F137)</f>
        <v>6501360.8599999994</v>
      </c>
      <c r="H137" s="27"/>
      <c r="I137" s="27"/>
      <c r="J137" s="27">
        <v>6869.870865591397</v>
      </c>
      <c r="K137" s="27">
        <v>3179.2756249999998</v>
      </c>
      <c r="L137" s="27">
        <f>SUM(H137:K137)</f>
        <v>10049.146490591396</v>
      </c>
    </row>
    <row r="138" spans="1:12" s="35" customFormat="1">
      <c r="A138" s="23">
        <v>43</v>
      </c>
      <c r="B138" s="24" t="s">
        <v>79</v>
      </c>
      <c r="C138" s="25">
        <v>0</v>
      </c>
      <c r="D138" s="25">
        <v>0</v>
      </c>
      <c r="E138" s="25">
        <v>615946</v>
      </c>
      <c r="F138" s="25">
        <v>436466</v>
      </c>
      <c r="G138" s="25">
        <f>SUM(C138:F138)</f>
        <v>1052412</v>
      </c>
      <c r="H138" s="26" t="s">
        <v>206</v>
      </c>
      <c r="I138" s="26" t="s">
        <v>206</v>
      </c>
      <c r="J138" s="26">
        <v>952.067069892473</v>
      </c>
      <c r="K138" s="26">
        <v>674.64502688172036</v>
      </c>
      <c r="L138" s="26">
        <f>H138+I138+J138+K138</f>
        <v>1626.7120967741935</v>
      </c>
    </row>
    <row r="139" spans="1:12" s="35" customFormat="1">
      <c r="A139" s="34"/>
      <c r="B139" s="34" t="s">
        <v>153</v>
      </c>
      <c r="C139" s="17"/>
      <c r="D139" s="17"/>
      <c r="E139" s="17">
        <v>615946</v>
      </c>
      <c r="F139" s="17">
        <v>436466</v>
      </c>
      <c r="G139" s="27">
        <f>F139+E139</f>
        <v>1052412</v>
      </c>
      <c r="H139" s="27"/>
      <c r="I139" s="27"/>
      <c r="J139" s="27">
        <v>952.067069892473</v>
      </c>
      <c r="K139" s="27">
        <v>674.64502688172036</v>
      </c>
      <c r="L139" s="27">
        <f>H139+I139+J139+K139</f>
        <v>1626.7120967741935</v>
      </c>
    </row>
    <row r="140" spans="1:12" s="35" customFormat="1">
      <c r="A140" s="23">
        <v>44</v>
      </c>
      <c r="B140" s="24" t="s">
        <v>81</v>
      </c>
      <c r="C140" s="42">
        <v>320021</v>
      </c>
      <c r="D140" s="25"/>
      <c r="E140" s="42">
        <v>2198356</v>
      </c>
      <c r="F140" s="42">
        <v>2415220</v>
      </c>
      <c r="G140" s="25">
        <f>SUM(C140:F140)</f>
        <v>4933597</v>
      </c>
      <c r="H140" s="26">
        <v>494.65611559139779</v>
      </c>
      <c r="I140" s="26" t="s">
        <v>206</v>
      </c>
      <c r="J140" s="26">
        <v>3397.996505376344</v>
      </c>
      <c r="K140" s="26">
        <v>3733.2029569892475</v>
      </c>
      <c r="L140" s="26">
        <f>H140+I140+J140+K140</f>
        <v>7625.8555779569888</v>
      </c>
    </row>
    <row r="141" spans="1:12" s="35" customFormat="1">
      <c r="A141" s="34"/>
      <c r="B141" s="34" t="s">
        <v>154</v>
      </c>
      <c r="C141" s="17">
        <v>320021</v>
      </c>
      <c r="D141" s="17"/>
      <c r="E141" s="17">
        <v>196533</v>
      </c>
      <c r="F141" s="17">
        <v>409621</v>
      </c>
      <c r="G141" s="27">
        <f t="shared" ref="G141:G146" si="21">SUM(C141:F141)</f>
        <v>926175</v>
      </c>
      <c r="H141" s="27">
        <v>494.65611559139779</v>
      </c>
      <c r="I141" s="27"/>
      <c r="J141" s="27">
        <v>303.78084677419355</v>
      </c>
      <c r="K141" s="27">
        <v>633.15073924731189</v>
      </c>
      <c r="L141" s="27">
        <f t="shared" ref="L141:L146" si="22">SUM(H141:K141)</f>
        <v>1431.5877016129034</v>
      </c>
    </row>
    <row r="142" spans="1:12" s="35" customFormat="1">
      <c r="A142" s="34"/>
      <c r="B142" s="34" t="s">
        <v>155</v>
      </c>
      <c r="C142" s="17"/>
      <c r="D142" s="17"/>
      <c r="E142" s="17">
        <v>946172</v>
      </c>
      <c r="F142" s="17">
        <v>1148920</v>
      </c>
      <c r="G142" s="27">
        <f t="shared" si="21"/>
        <v>2095092</v>
      </c>
      <c r="H142" s="27"/>
      <c r="I142" s="27"/>
      <c r="J142" s="27">
        <v>1462.4970430107526</v>
      </c>
      <c r="K142" s="27">
        <v>1775.8844086021504</v>
      </c>
      <c r="L142" s="27">
        <f t="shared" si="22"/>
        <v>3238.3814516129032</v>
      </c>
    </row>
    <row r="143" spans="1:12" s="35" customFormat="1">
      <c r="A143" s="34"/>
      <c r="B143" s="34" t="s">
        <v>156</v>
      </c>
      <c r="C143" s="17"/>
      <c r="D143" s="17"/>
      <c r="E143" s="17">
        <v>475944</v>
      </c>
      <c r="F143" s="17"/>
      <c r="G143" s="27">
        <f t="shared" si="21"/>
        <v>475944</v>
      </c>
      <c r="H143" s="27"/>
      <c r="I143" s="27"/>
      <c r="J143" s="27">
        <v>735.66612903225803</v>
      </c>
      <c r="K143" s="27"/>
      <c r="L143" s="27">
        <f t="shared" si="22"/>
        <v>735.66612903225803</v>
      </c>
    </row>
    <row r="144" spans="1:12" s="35" customFormat="1">
      <c r="A144" s="34"/>
      <c r="B144" s="34" t="s">
        <v>157</v>
      </c>
      <c r="C144" s="17"/>
      <c r="D144" s="17"/>
      <c r="E144" s="17">
        <v>317223</v>
      </c>
      <c r="F144" s="17">
        <v>731571</v>
      </c>
      <c r="G144" s="27">
        <f t="shared" si="21"/>
        <v>1048794</v>
      </c>
      <c r="H144" s="27"/>
      <c r="I144" s="27"/>
      <c r="J144" s="27">
        <v>490.33124999999995</v>
      </c>
      <c r="K144" s="27">
        <v>1130.788508064516</v>
      </c>
      <c r="L144" s="27">
        <f t="shared" si="22"/>
        <v>1621.119758064516</v>
      </c>
    </row>
    <row r="145" spans="1:12" s="35" customFormat="1">
      <c r="A145" s="34"/>
      <c r="B145" s="34" t="s">
        <v>158</v>
      </c>
      <c r="C145" s="17"/>
      <c r="D145" s="17"/>
      <c r="E145" s="17">
        <v>45726</v>
      </c>
      <c r="F145" s="17">
        <v>125108</v>
      </c>
      <c r="G145" s="27">
        <f t="shared" si="21"/>
        <v>170834</v>
      </c>
      <c r="H145" s="27"/>
      <c r="I145" s="27"/>
      <c r="J145" s="27">
        <v>70.678629032258058</v>
      </c>
      <c r="K145" s="27">
        <v>193.37930107526881</v>
      </c>
      <c r="L145" s="27">
        <f t="shared" si="22"/>
        <v>264.05793010752689</v>
      </c>
    </row>
    <row r="146" spans="1:12" s="35" customFormat="1">
      <c r="A146" s="34"/>
      <c r="B146" s="34" t="s">
        <v>159</v>
      </c>
      <c r="C146" s="17"/>
      <c r="D146" s="17"/>
      <c r="E146" s="17">
        <v>216758</v>
      </c>
      <c r="F146" s="17"/>
      <c r="G146" s="27">
        <f t="shared" si="21"/>
        <v>216758</v>
      </c>
      <c r="H146" s="27"/>
      <c r="I146" s="27"/>
      <c r="J146" s="27">
        <v>335.04260752688168</v>
      </c>
      <c r="K146" s="27"/>
      <c r="L146" s="27">
        <f t="shared" si="22"/>
        <v>335.04260752688168</v>
      </c>
    </row>
    <row r="147" spans="1:12" s="35" customFormat="1">
      <c r="A147" s="23">
        <v>45</v>
      </c>
      <c r="B147" s="24" t="s">
        <v>82</v>
      </c>
      <c r="C147" s="25">
        <v>901597</v>
      </c>
      <c r="D147" s="25">
        <v>133200</v>
      </c>
      <c r="E147" s="42">
        <v>3582069</v>
      </c>
      <c r="F147" s="25">
        <v>990661</v>
      </c>
      <c r="G147" s="25">
        <f>SUM(C147:F147)</f>
        <v>5607527</v>
      </c>
      <c r="H147" s="26">
        <v>1393.5975134408602</v>
      </c>
      <c r="I147" s="26">
        <v>205.88709677419354</v>
      </c>
      <c r="J147" s="26">
        <v>5536.8002016129021</v>
      </c>
      <c r="K147" s="26">
        <v>1531.2636424731184</v>
      </c>
      <c r="L147" s="26">
        <f>H147+I147+J147+K147</f>
        <v>8667.5484543010753</v>
      </c>
    </row>
    <row r="148" spans="1:12" s="35" customFormat="1">
      <c r="A148" s="34"/>
      <c r="B148" s="34" t="s">
        <v>218</v>
      </c>
      <c r="C148" s="17">
        <v>901597</v>
      </c>
      <c r="D148" s="17">
        <v>133200</v>
      </c>
      <c r="E148" s="17">
        <v>2072154</v>
      </c>
      <c r="F148" s="17">
        <v>749982</v>
      </c>
      <c r="G148" s="27">
        <f>C148+D148+E148+F148</f>
        <v>3856933</v>
      </c>
      <c r="H148" s="27">
        <v>1393.5975134408602</v>
      </c>
      <c r="I148" s="27">
        <v>205.88709677419354</v>
      </c>
      <c r="J148" s="27">
        <v>3202.9262096774191</v>
      </c>
      <c r="K148" s="27">
        <v>1159.2463709677418</v>
      </c>
      <c r="L148" s="27">
        <f>H148+I148+J148+K148</f>
        <v>5961.6571908602145</v>
      </c>
    </row>
    <row r="149" spans="1:12" s="35" customFormat="1">
      <c r="A149" s="34"/>
      <c r="B149" s="34" t="s">
        <v>161</v>
      </c>
      <c r="C149" s="17"/>
      <c r="D149" s="17"/>
      <c r="E149" s="17">
        <v>1465652</v>
      </c>
      <c r="F149" s="17">
        <v>229277</v>
      </c>
      <c r="G149" s="27">
        <f>C149+D149+E149+F149</f>
        <v>1694929</v>
      </c>
      <c r="H149" s="27"/>
      <c r="I149" s="27"/>
      <c r="J149" s="27">
        <v>2265.4567204301075</v>
      </c>
      <c r="K149" s="27">
        <v>354.39321236559141</v>
      </c>
      <c r="L149" s="27">
        <f>H149+I149+J149+K149</f>
        <v>2619.8499327956988</v>
      </c>
    </row>
    <row r="150" spans="1:12" s="35" customFormat="1">
      <c r="A150" s="34"/>
      <c r="B150" s="34" t="s">
        <v>162</v>
      </c>
      <c r="C150" s="17"/>
      <c r="D150" s="17"/>
      <c r="E150" s="17">
        <v>44263</v>
      </c>
      <c r="F150" s="17">
        <v>11402</v>
      </c>
      <c r="G150" s="27">
        <f>C150+D150+E150+F150</f>
        <v>55665</v>
      </c>
      <c r="H150" s="27"/>
      <c r="I150" s="27"/>
      <c r="J150" s="27">
        <v>68.417271505376334</v>
      </c>
      <c r="K150" s="27">
        <v>17.624059139784947</v>
      </c>
      <c r="L150" s="27">
        <f>H150+I150+J150+K150</f>
        <v>86.041330645161281</v>
      </c>
    </row>
    <row r="151" spans="1:12" s="35" customFormat="1">
      <c r="A151" s="23">
        <v>46</v>
      </c>
      <c r="B151" s="24" t="s">
        <v>84</v>
      </c>
      <c r="C151" s="25">
        <v>224284</v>
      </c>
      <c r="D151" s="25">
        <v>9844</v>
      </c>
      <c r="E151" s="43">
        <v>3322647</v>
      </c>
      <c r="F151" s="41">
        <v>2929491</v>
      </c>
      <c r="G151" s="25">
        <f>SUM(C151:F151)</f>
        <v>6486266</v>
      </c>
      <c r="H151" s="26">
        <v>346.67553763440856</v>
      </c>
      <c r="I151" s="26">
        <v>15.215860215053761</v>
      </c>
      <c r="J151" s="26">
        <v>5135.8118951612905</v>
      </c>
      <c r="K151" s="26">
        <v>4528.1110887096766</v>
      </c>
      <c r="L151" s="26">
        <f>H151+I151+J151+K151</f>
        <v>10025.814381720429</v>
      </c>
    </row>
    <row r="152" spans="1:12" s="35" customFormat="1">
      <c r="A152" s="34"/>
      <c r="B152" s="34" t="s">
        <v>163</v>
      </c>
      <c r="C152" s="17">
        <v>224284</v>
      </c>
      <c r="D152" s="17">
        <v>9844</v>
      </c>
      <c r="E152" s="17">
        <v>3322647</v>
      </c>
      <c r="F152" s="17">
        <v>2929491</v>
      </c>
      <c r="G152" s="17">
        <f>G151</f>
        <v>6486266</v>
      </c>
      <c r="H152" s="27"/>
      <c r="I152" s="27">
        <v>15.215860215053761</v>
      </c>
      <c r="J152" s="27">
        <v>5135.8118951612905</v>
      </c>
      <c r="K152" s="27">
        <v>4528.1110887096766</v>
      </c>
      <c r="L152" s="27">
        <f t="shared" ref="L152:L163" si="23">H152+I152+J152+K152</f>
        <v>9679.138844086021</v>
      </c>
    </row>
    <row r="153" spans="1:12" s="35" customFormat="1">
      <c r="A153" s="23">
        <v>47</v>
      </c>
      <c r="B153" s="24" t="s">
        <v>85</v>
      </c>
      <c r="C153" s="25">
        <v>11885</v>
      </c>
      <c r="D153" s="25">
        <v>0</v>
      </c>
      <c r="E153" s="42">
        <v>1015087</v>
      </c>
      <c r="F153" s="25">
        <v>633644</v>
      </c>
      <c r="G153" s="25">
        <f t="shared" ref="G153:G164" si="24">SUM(C153:F153)</f>
        <v>1660616</v>
      </c>
      <c r="H153" s="26">
        <v>18.370631720430108</v>
      </c>
      <c r="I153" s="26" t="s">
        <v>206</v>
      </c>
      <c r="J153" s="26">
        <v>1569.0188844086019</v>
      </c>
      <c r="K153" s="26">
        <v>979.42284946236543</v>
      </c>
      <c r="L153" s="26">
        <f t="shared" si="23"/>
        <v>2566.8123655913973</v>
      </c>
    </row>
    <row r="154" spans="1:12" s="35" customFormat="1">
      <c r="A154" s="34"/>
      <c r="B154" s="34" t="s">
        <v>164</v>
      </c>
      <c r="C154" s="17">
        <v>11885</v>
      </c>
      <c r="D154" s="17"/>
      <c r="E154" s="17">
        <v>1015087</v>
      </c>
      <c r="F154" s="17">
        <v>633644</v>
      </c>
      <c r="G154" s="27">
        <f t="shared" si="24"/>
        <v>1660616</v>
      </c>
      <c r="H154" s="27">
        <v>18.370631720430108</v>
      </c>
      <c r="I154" s="27"/>
      <c r="J154" s="27">
        <v>1569.0188844086019</v>
      </c>
      <c r="K154" s="27">
        <v>979.42284946236543</v>
      </c>
      <c r="L154" s="27">
        <f t="shared" si="23"/>
        <v>2566.8123655913973</v>
      </c>
    </row>
    <row r="155" spans="1:12" s="35" customFormat="1">
      <c r="A155" s="23">
        <v>48</v>
      </c>
      <c r="B155" s="24" t="s">
        <v>87</v>
      </c>
      <c r="C155" s="25">
        <v>62734</v>
      </c>
      <c r="D155" s="25">
        <v>0</v>
      </c>
      <c r="E155" s="25">
        <v>2658418</v>
      </c>
      <c r="F155" s="25">
        <v>968238</v>
      </c>
      <c r="G155" s="25">
        <f t="shared" si="24"/>
        <v>3689390</v>
      </c>
      <c r="H155" s="26">
        <v>96.967876344086008</v>
      </c>
      <c r="I155" s="26" t="s">
        <v>206</v>
      </c>
      <c r="J155" s="26">
        <v>4109.1138440860213</v>
      </c>
      <c r="K155" s="26">
        <v>1496.6044354838709</v>
      </c>
      <c r="L155" s="26">
        <f t="shared" si="23"/>
        <v>5702.6861559139779</v>
      </c>
    </row>
    <row r="156" spans="1:12" s="35" customFormat="1">
      <c r="A156" s="34"/>
      <c r="B156" s="34" t="s">
        <v>165</v>
      </c>
      <c r="C156" s="17">
        <v>62734</v>
      </c>
      <c r="D156" s="17"/>
      <c r="E156" s="17">
        <v>172797.17</v>
      </c>
      <c r="F156" s="17">
        <v>115220.322</v>
      </c>
      <c r="G156" s="27">
        <f t="shared" si="24"/>
        <v>350751.49200000003</v>
      </c>
      <c r="H156" s="27">
        <v>96.967876344086008</v>
      </c>
      <c r="I156" s="27"/>
      <c r="J156" s="27">
        <v>267.0923998655914</v>
      </c>
      <c r="K156" s="27">
        <v>178.09592782258062</v>
      </c>
      <c r="L156" s="27">
        <f t="shared" si="23"/>
        <v>542.15620403225807</v>
      </c>
    </row>
    <row r="157" spans="1:12" s="35" customFormat="1">
      <c r="A157" s="34"/>
      <c r="B157" s="34" t="s">
        <v>166</v>
      </c>
      <c r="C157" s="17"/>
      <c r="D157" s="17"/>
      <c r="E157" s="17">
        <v>69118.868000000002</v>
      </c>
      <c r="F157" s="17"/>
      <c r="G157" s="27">
        <f t="shared" si="24"/>
        <v>69118.868000000002</v>
      </c>
      <c r="H157" s="27"/>
      <c r="I157" s="27"/>
      <c r="J157" s="27">
        <v>106.83695994623655</v>
      </c>
      <c r="K157" s="27"/>
      <c r="L157" s="27">
        <f t="shared" si="23"/>
        <v>106.83695994623655</v>
      </c>
    </row>
    <row r="158" spans="1:12" s="35" customFormat="1">
      <c r="A158" s="34"/>
      <c r="B158" s="34" t="s">
        <v>167</v>
      </c>
      <c r="C158" s="17"/>
      <c r="D158" s="17"/>
      <c r="E158" s="17">
        <v>212673.44</v>
      </c>
      <c r="F158" s="17">
        <v>40665.995999999999</v>
      </c>
      <c r="G158" s="27">
        <f t="shared" si="24"/>
        <v>253339.43599999999</v>
      </c>
      <c r="H158" s="27"/>
      <c r="I158" s="27"/>
      <c r="J158" s="27">
        <v>328.72910752688171</v>
      </c>
      <c r="K158" s="27">
        <v>62.857386290322573</v>
      </c>
      <c r="L158" s="27">
        <f t="shared" si="23"/>
        <v>391.58649381720426</v>
      </c>
    </row>
    <row r="159" spans="1:12" s="35" customFormat="1">
      <c r="A159" s="34"/>
      <c r="B159" s="34" t="s">
        <v>168</v>
      </c>
      <c r="C159" s="17"/>
      <c r="D159" s="17"/>
      <c r="E159" s="17">
        <v>893228.44800000009</v>
      </c>
      <c r="F159" s="17">
        <v>213980.598</v>
      </c>
      <c r="G159" s="27">
        <f t="shared" si="24"/>
        <v>1107209.0460000001</v>
      </c>
      <c r="H159" s="27"/>
      <c r="I159" s="27"/>
      <c r="J159" s="27">
        <v>1380.6622516129032</v>
      </c>
      <c r="K159" s="27">
        <v>330.74958024193546</v>
      </c>
      <c r="L159" s="27">
        <f t="shared" si="23"/>
        <v>1711.4118318548387</v>
      </c>
    </row>
    <row r="160" spans="1:12" s="35" customFormat="1">
      <c r="A160" s="34"/>
      <c r="B160" s="34" t="s">
        <v>169</v>
      </c>
      <c r="C160" s="17"/>
      <c r="D160" s="17"/>
      <c r="E160" s="17">
        <v>935763.13600000017</v>
      </c>
      <c r="F160" s="17">
        <v>393104.62799999991</v>
      </c>
      <c r="G160" s="27">
        <f t="shared" si="24"/>
        <v>1328867.764</v>
      </c>
      <c r="H160" s="27"/>
      <c r="I160" s="27"/>
      <c r="J160" s="27">
        <v>1446.4080731182796</v>
      </c>
      <c r="K160" s="27">
        <v>607.62140080645145</v>
      </c>
      <c r="L160" s="27">
        <f t="shared" si="23"/>
        <v>2054.0294739247311</v>
      </c>
    </row>
    <row r="161" spans="1:12" s="35" customFormat="1">
      <c r="A161" s="34"/>
      <c r="B161" s="34" t="s">
        <v>170</v>
      </c>
      <c r="C161" s="17"/>
      <c r="D161" s="17"/>
      <c r="E161" s="17">
        <v>148871.408</v>
      </c>
      <c r="F161" s="17">
        <v>72617.849999999991</v>
      </c>
      <c r="G161" s="27">
        <f t="shared" si="24"/>
        <v>221489.25799999997</v>
      </c>
      <c r="H161" s="27"/>
      <c r="I161" s="27"/>
      <c r="J161" s="27">
        <v>230.11037526881717</v>
      </c>
      <c r="K161" s="27">
        <v>112.24533266129031</v>
      </c>
      <c r="L161" s="27">
        <f t="shared" si="23"/>
        <v>342.35570793010749</v>
      </c>
    </row>
    <row r="162" spans="1:12" s="35" customFormat="1">
      <c r="A162" s="34"/>
      <c r="B162" s="34" t="s">
        <v>171</v>
      </c>
      <c r="C162" s="17"/>
      <c r="D162" s="17"/>
      <c r="E162" s="17">
        <v>135579.318</v>
      </c>
      <c r="F162" s="17">
        <v>47443.662000000004</v>
      </c>
      <c r="G162" s="27">
        <f t="shared" si="24"/>
        <v>183022.98</v>
      </c>
      <c r="H162" s="27"/>
      <c r="I162" s="27"/>
      <c r="J162" s="27">
        <v>209.56480604838708</v>
      </c>
      <c r="K162" s="27">
        <v>73.333617338709686</v>
      </c>
      <c r="L162" s="27">
        <f t="shared" si="23"/>
        <v>282.89842338709678</v>
      </c>
    </row>
    <row r="163" spans="1:12" s="35" customFormat="1">
      <c r="A163" s="34"/>
      <c r="B163" s="34" t="s">
        <v>172</v>
      </c>
      <c r="C163" s="17"/>
      <c r="D163" s="17"/>
      <c r="E163" s="17">
        <v>90386.212</v>
      </c>
      <c r="F163" s="17">
        <v>85204.943999999989</v>
      </c>
      <c r="G163" s="27">
        <f t="shared" si="24"/>
        <v>175591.15599999999</v>
      </c>
      <c r="H163" s="27"/>
      <c r="I163" s="27"/>
      <c r="J163" s="27">
        <v>139.70987069892473</v>
      </c>
      <c r="K163" s="27">
        <v>131.70119032258063</v>
      </c>
      <c r="L163" s="27">
        <f t="shared" si="23"/>
        <v>271.41106102150536</v>
      </c>
    </row>
    <row r="164" spans="1:12" s="35" customFormat="1">
      <c r="A164" s="23">
        <v>49</v>
      </c>
      <c r="B164" s="24" t="s">
        <v>89</v>
      </c>
      <c r="C164" s="25">
        <v>262348</v>
      </c>
      <c r="D164" s="25">
        <v>0</v>
      </c>
      <c r="E164" s="42">
        <v>1188883</v>
      </c>
      <c r="F164" s="25">
        <v>465166</v>
      </c>
      <c r="G164" s="25">
        <f t="shared" si="24"/>
        <v>1916397</v>
      </c>
      <c r="H164" s="26">
        <v>405.51102150537633</v>
      </c>
      <c r="I164" s="26" t="s">
        <v>206</v>
      </c>
      <c r="J164" s="26">
        <v>1837.6551747311826</v>
      </c>
      <c r="K164" s="26">
        <v>719.00658602150531</v>
      </c>
      <c r="L164" s="26">
        <f>H164+I164+J164+K164</f>
        <v>2962.1727822580642</v>
      </c>
    </row>
    <row r="165" spans="1:12" s="35" customFormat="1">
      <c r="A165" s="34"/>
      <c r="B165" s="34" t="s">
        <v>173</v>
      </c>
      <c r="C165" s="17">
        <v>262348</v>
      </c>
      <c r="D165" s="17">
        <v>0</v>
      </c>
      <c r="E165" s="17">
        <v>1188883</v>
      </c>
      <c r="F165" s="17">
        <v>465166</v>
      </c>
      <c r="G165" s="27">
        <f>G164*100%</f>
        <v>1916397</v>
      </c>
      <c r="H165" s="27">
        <v>405.51102150537633</v>
      </c>
      <c r="I165" s="27"/>
      <c r="J165" s="27">
        <v>1837.6551747311826</v>
      </c>
      <c r="K165" s="27">
        <v>719.00658602150531</v>
      </c>
      <c r="L165" s="27">
        <f>SUM(H165:K165)</f>
        <v>2962.1727822580642</v>
      </c>
    </row>
    <row r="166" spans="1:12" s="35" customFormat="1">
      <c r="A166" s="23">
        <v>50</v>
      </c>
      <c r="B166" s="24" t="s">
        <v>91</v>
      </c>
      <c r="C166" s="25">
        <v>0</v>
      </c>
      <c r="D166" s="25">
        <v>20377</v>
      </c>
      <c r="E166" s="42">
        <v>1909221</v>
      </c>
      <c r="F166" s="25">
        <v>943585</v>
      </c>
      <c r="G166" s="25">
        <f>SUM(C166:F166)</f>
        <v>2873183</v>
      </c>
      <c r="H166" s="26" t="s">
        <v>206</v>
      </c>
      <c r="I166" s="26">
        <v>31.496706989247308</v>
      </c>
      <c r="J166" s="26">
        <v>2951.0808467741931</v>
      </c>
      <c r="K166" s="26">
        <v>1458.4983198924731</v>
      </c>
      <c r="L166" s="26">
        <f t="shared" ref="L166:L205" si="25">SUM(H166:K166)</f>
        <v>4441.0758736559137</v>
      </c>
    </row>
    <row r="167" spans="1:12" s="35" customFormat="1">
      <c r="A167" s="34"/>
      <c r="B167" s="34" t="s">
        <v>174</v>
      </c>
      <c r="C167" s="17"/>
      <c r="D167" s="17">
        <v>20377</v>
      </c>
      <c r="E167" s="17">
        <v>1909221</v>
      </c>
      <c r="F167" s="17">
        <v>943585</v>
      </c>
      <c r="G167" s="27">
        <f>G166*100%</f>
        <v>2873183</v>
      </c>
      <c r="H167" s="27"/>
      <c r="I167" s="27">
        <v>31.496706989247308</v>
      </c>
      <c r="J167" s="27">
        <v>2951.0808467741931</v>
      </c>
      <c r="K167" s="27">
        <v>1458.4983198924731</v>
      </c>
      <c r="L167" s="27">
        <f t="shared" si="25"/>
        <v>4441.0758736559137</v>
      </c>
    </row>
    <row r="168" spans="1:12" s="35" customFormat="1">
      <c r="A168" s="23">
        <v>51</v>
      </c>
      <c r="B168" s="24" t="s">
        <v>93</v>
      </c>
      <c r="C168" s="25">
        <v>0</v>
      </c>
      <c r="D168" s="25">
        <v>0</v>
      </c>
      <c r="E168" s="42">
        <v>115848</v>
      </c>
      <c r="F168" s="25">
        <v>184198</v>
      </c>
      <c r="G168" s="25">
        <f>SUM(C168:F168)</f>
        <v>300046</v>
      </c>
      <c r="H168" s="26" t="s">
        <v>206</v>
      </c>
      <c r="I168" s="26" t="s">
        <v>206</v>
      </c>
      <c r="J168" s="26">
        <v>179.06612903225806</v>
      </c>
      <c r="K168" s="26">
        <v>284.71465053763438</v>
      </c>
      <c r="L168" s="26">
        <f t="shared" si="25"/>
        <v>463.78077956989245</v>
      </c>
    </row>
    <row r="169" spans="1:12" s="35" customFormat="1">
      <c r="A169" s="34"/>
      <c r="B169" s="34" t="s">
        <v>175</v>
      </c>
      <c r="C169" s="17"/>
      <c r="D169" s="17"/>
      <c r="E169" s="17">
        <v>115848</v>
      </c>
      <c r="F169" s="17">
        <v>184198</v>
      </c>
      <c r="G169" s="27">
        <f>G168</f>
        <v>300046</v>
      </c>
      <c r="H169" s="27"/>
      <c r="I169" s="27"/>
      <c r="J169" s="27">
        <v>179.06612903225806</v>
      </c>
      <c r="K169" s="27">
        <v>284.71465053763438</v>
      </c>
      <c r="L169" s="27">
        <f t="shared" si="25"/>
        <v>463.78077956989245</v>
      </c>
    </row>
    <row r="170" spans="1:12" s="35" customFormat="1">
      <c r="A170" s="23">
        <v>52</v>
      </c>
      <c r="B170" s="24" t="s">
        <v>95</v>
      </c>
      <c r="C170" s="25">
        <v>1245</v>
      </c>
      <c r="D170" s="25">
        <v>0</v>
      </c>
      <c r="E170" s="42">
        <v>4176601</v>
      </c>
      <c r="F170" s="25">
        <v>849438</v>
      </c>
      <c r="G170" s="25">
        <f>SUM(C170:F170)</f>
        <v>5027284</v>
      </c>
      <c r="H170" s="26">
        <v>1.9243951612903223</v>
      </c>
      <c r="I170" s="26" t="s">
        <v>206</v>
      </c>
      <c r="J170" s="26">
        <v>6455.7676747311825</v>
      </c>
      <c r="K170" s="26">
        <v>1312.9754032258063</v>
      </c>
      <c r="L170" s="26">
        <f t="shared" si="25"/>
        <v>7770.6674731182793</v>
      </c>
    </row>
    <row r="171" spans="1:12" s="35" customFormat="1">
      <c r="A171" s="34"/>
      <c r="B171" s="34" t="s">
        <v>176</v>
      </c>
      <c r="C171" s="17">
        <v>1245</v>
      </c>
      <c r="D171" s="17">
        <v>0</v>
      </c>
      <c r="E171" s="17">
        <v>4176601</v>
      </c>
      <c r="F171" s="17">
        <v>849438</v>
      </c>
      <c r="G171" s="27">
        <f>G170*100%</f>
        <v>5027284</v>
      </c>
      <c r="H171" s="27">
        <v>1.9243951612903223</v>
      </c>
      <c r="I171" s="27"/>
      <c r="J171" s="27">
        <v>6455.7676747311825</v>
      </c>
      <c r="K171" s="27">
        <v>1312.9754032258063</v>
      </c>
      <c r="L171" s="27">
        <f t="shared" si="25"/>
        <v>7770.6674731182793</v>
      </c>
    </row>
    <row r="172" spans="1:12" s="35" customFormat="1">
      <c r="A172" s="23">
        <v>53</v>
      </c>
      <c r="B172" s="24" t="s">
        <v>97</v>
      </c>
      <c r="C172" s="25">
        <v>645263</v>
      </c>
      <c r="D172" s="25">
        <v>0</v>
      </c>
      <c r="E172" s="25">
        <v>1218045</v>
      </c>
      <c r="F172" s="25">
        <v>1888875</v>
      </c>
      <c r="G172" s="25">
        <f t="shared" ref="G172:G201" si="26">SUM(C172:F172)</f>
        <v>3752183</v>
      </c>
      <c r="H172" s="26">
        <v>997.38232526881711</v>
      </c>
      <c r="I172" s="26" t="s">
        <v>206</v>
      </c>
      <c r="J172" s="26">
        <v>1882.7308467741934</v>
      </c>
      <c r="K172" s="26">
        <v>2919.6320564516127</v>
      </c>
      <c r="L172" s="26">
        <f t="shared" si="25"/>
        <v>5799.745228494623</v>
      </c>
    </row>
    <row r="173" spans="1:12" s="35" customFormat="1">
      <c r="A173" s="34"/>
      <c r="B173" s="34" t="s">
        <v>177</v>
      </c>
      <c r="C173" s="17">
        <v>645263</v>
      </c>
      <c r="D173" s="17"/>
      <c r="E173" s="17">
        <v>1024010</v>
      </c>
      <c r="F173" s="17">
        <v>1672735</v>
      </c>
      <c r="G173" s="27">
        <f>SUM(C173:F173)</f>
        <v>3342008</v>
      </c>
      <c r="H173" s="27">
        <v>997.38232526881711</v>
      </c>
      <c r="I173" s="27"/>
      <c r="J173" s="27">
        <v>1582.8111559139782</v>
      </c>
      <c r="K173" s="27">
        <v>2585.5446908602148</v>
      </c>
      <c r="L173" s="27">
        <f t="shared" si="25"/>
        <v>5165.7381720430094</v>
      </c>
    </row>
    <row r="174" spans="1:12" s="35" customFormat="1">
      <c r="A174" s="34"/>
      <c r="B174" s="34" t="s">
        <v>178</v>
      </c>
      <c r="C174" s="17"/>
      <c r="D174" s="17"/>
      <c r="E174" s="17">
        <v>194035</v>
      </c>
      <c r="F174" s="17">
        <v>170577</v>
      </c>
      <c r="G174" s="27">
        <f t="shared" si="26"/>
        <v>364612</v>
      </c>
      <c r="H174" s="27"/>
      <c r="I174" s="27"/>
      <c r="J174" s="27">
        <v>299.91969086021504</v>
      </c>
      <c r="K174" s="27">
        <v>263.66068548387096</v>
      </c>
      <c r="L174" s="27">
        <f t="shared" si="25"/>
        <v>563.58037634408606</v>
      </c>
    </row>
    <row r="175" spans="1:12" s="35" customFormat="1">
      <c r="A175" s="34"/>
      <c r="B175" s="34" t="s">
        <v>179</v>
      </c>
      <c r="C175" s="17"/>
      <c r="D175" s="17"/>
      <c r="E175" s="17"/>
      <c r="F175" s="17">
        <v>45563</v>
      </c>
      <c r="G175" s="27">
        <f t="shared" si="26"/>
        <v>45563</v>
      </c>
      <c r="H175" s="27"/>
      <c r="I175" s="27"/>
      <c r="J175" s="27"/>
      <c r="K175" s="27">
        <v>70.426680107526877</v>
      </c>
      <c r="L175" s="27">
        <f t="shared" si="25"/>
        <v>70.426680107526877</v>
      </c>
    </row>
    <row r="176" spans="1:12" s="35" customFormat="1">
      <c r="A176" s="23">
        <v>54</v>
      </c>
      <c r="B176" s="24" t="s">
        <v>98</v>
      </c>
      <c r="C176" s="25">
        <v>623443</v>
      </c>
      <c r="D176" s="25"/>
      <c r="E176" s="25">
        <v>1514252</v>
      </c>
      <c r="F176" s="25">
        <v>1136020</v>
      </c>
      <c r="G176" s="25">
        <f t="shared" si="26"/>
        <v>3273715</v>
      </c>
      <c r="H176" s="26">
        <v>963.6551747311828</v>
      </c>
      <c r="I176" s="26" t="s">
        <v>206</v>
      </c>
      <c r="J176" s="26">
        <v>2340.5776881720426</v>
      </c>
      <c r="K176" s="26">
        <v>1755.9448924731182</v>
      </c>
      <c r="L176" s="26">
        <f t="shared" si="25"/>
        <v>5060.1777553763441</v>
      </c>
    </row>
    <row r="177" spans="1:12" s="35" customFormat="1">
      <c r="A177" s="34"/>
      <c r="B177" s="34" t="s">
        <v>180</v>
      </c>
      <c r="C177" s="17">
        <v>623443</v>
      </c>
      <c r="D177" s="17"/>
      <c r="E177" s="17">
        <v>1514252</v>
      </c>
      <c r="F177" s="17">
        <v>1136020</v>
      </c>
      <c r="G177" s="27">
        <f t="shared" si="26"/>
        <v>3273715</v>
      </c>
      <c r="H177" s="27">
        <v>963.6551747311828</v>
      </c>
      <c r="I177" s="27"/>
      <c r="J177" s="27">
        <v>2340.5776881720426</v>
      </c>
      <c r="K177" s="27">
        <v>1755.9448924731182</v>
      </c>
      <c r="L177" s="27">
        <f t="shared" si="25"/>
        <v>5060.1777553763441</v>
      </c>
    </row>
    <row r="178" spans="1:12" s="35" customFormat="1">
      <c r="A178" s="23">
        <v>55</v>
      </c>
      <c r="B178" s="24" t="s">
        <v>100</v>
      </c>
      <c r="C178" s="25">
        <v>120223</v>
      </c>
      <c r="D178" s="25">
        <v>0</v>
      </c>
      <c r="E178" s="25">
        <v>1649095</v>
      </c>
      <c r="F178" s="25">
        <v>812804</v>
      </c>
      <c r="G178" s="25">
        <f t="shared" si="26"/>
        <v>2582122</v>
      </c>
      <c r="H178" s="26">
        <v>185.82856182795697</v>
      </c>
      <c r="I178" s="26" t="s">
        <v>206</v>
      </c>
      <c r="J178" s="26">
        <v>2549.0043682795695</v>
      </c>
      <c r="K178" s="26">
        <v>1256.3502688172043</v>
      </c>
      <c r="L178" s="26">
        <f t="shared" si="25"/>
        <v>3991.1831989247307</v>
      </c>
    </row>
    <row r="179" spans="1:12" s="35" customFormat="1">
      <c r="A179" s="34"/>
      <c r="B179" s="34" t="s">
        <v>219</v>
      </c>
      <c r="C179" s="17"/>
      <c r="D179" s="17"/>
      <c r="E179" s="17">
        <v>242810</v>
      </c>
      <c r="F179" s="17">
        <v>156602</v>
      </c>
      <c r="G179" s="27">
        <f t="shared" si="26"/>
        <v>399412</v>
      </c>
      <c r="H179" s="27"/>
      <c r="I179" s="27"/>
      <c r="J179" s="27">
        <v>375.3111559139785</v>
      </c>
      <c r="K179" s="27">
        <v>242.05954301075269</v>
      </c>
      <c r="L179" s="27">
        <f t="shared" si="25"/>
        <v>617.37069892473119</v>
      </c>
    </row>
    <row r="180" spans="1:12" s="35" customFormat="1">
      <c r="A180" s="34"/>
      <c r="B180" s="34" t="s">
        <v>182</v>
      </c>
      <c r="C180" s="17"/>
      <c r="D180" s="17"/>
      <c r="E180" s="17">
        <v>106578</v>
      </c>
      <c r="F180" s="17">
        <v>124265</v>
      </c>
      <c r="G180" s="27">
        <f t="shared" si="26"/>
        <v>230843</v>
      </c>
      <c r="H180" s="27"/>
      <c r="I180" s="27"/>
      <c r="J180" s="27">
        <v>164.73749999999998</v>
      </c>
      <c r="K180" s="27">
        <v>192.07627688172042</v>
      </c>
      <c r="L180" s="27">
        <f t="shared" si="25"/>
        <v>356.8137768817204</v>
      </c>
    </row>
    <row r="181" spans="1:12" s="35" customFormat="1">
      <c r="A181" s="34"/>
      <c r="B181" s="34" t="s">
        <v>183</v>
      </c>
      <c r="C181" s="17"/>
      <c r="D181" s="17"/>
      <c r="E181" s="17">
        <v>6780</v>
      </c>
      <c r="F181" s="17">
        <v>8490</v>
      </c>
      <c r="G181" s="27">
        <f t="shared" si="26"/>
        <v>15270</v>
      </c>
      <c r="H181" s="27"/>
      <c r="I181" s="27"/>
      <c r="J181" s="27">
        <v>10.479838709677418</v>
      </c>
      <c r="K181" s="27">
        <v>13.122983870967742</v>
      </c>
      <c r="L181" s="27">
        <f t="shared" si="25"/>
        <v>23.60282258064516</v>
      </c>
    </row>
    <row r="182" spans="1:12" s="35" customFormat="1">
      <c r="A182" s="34"/>
      <c r="B182" s="34" t="s">
        <v>184</v>
      </c>
      <c r="C182" s="17"/>
      <c r="D182" s="17"/>
      <c r="E182" s="17">
        <v>32839</v>
      </c>
      <c r="F182" s="17">
        <v>1138</v>
      </c>
      <c r="G182" s="27">
        <f t="shared" si="26"/>
        <v>33977</v>
      </c>
      <c r="H182" s="27"/>
      <c r="I182" s="27"/>
      <c r="J182" s="27">
        <v>50.759206989247311</v>
      </c>
      <c r="K182" s="27">
        <v>1.7590053763440858</v>
      </c>
      <c r="L182" s="27">
        <f t="shared" si="25"/>
        <v>52.518212365591395</v>
      </c>
    </row>
    <row r="183" spans="1:12" s="35" customFormat="1">
      <c r="A183" s="34"/>
      <c r="B183" s="34" t="s">
        <v>210</v>
      </c>
      <c r="C183" s="17"/>
      <c r="D183" s="17"/>
      <c r="E183" s="17"/>
      <c r="F183" s="17">
        <v>6900</v>
      </c>
      <c r="G183" s="27">
        <f t="shared" si="26"/>
        <v>6900</v>
      </c>
      <c r="H183" s="27"/>
      <c r="I183" s="27"/>
      <c r="J183" s="27"/>
      <c r="K183" s="27">
        <v>10.66532258064516</v>
      </c>
      <c r="L183" s="27">
        <f t="shared" si="25"/>
        <v>10.66532258064516</v>
      </c>
    </row>
    <row r="184" spans="1:12" s="35" customFormat="1">
      <c r="A184" s="34"/>
      <c r="B184" s="34" t="s">
        <v>186</v>
      </c>
      <c r="C184" s="17"/>
      <c r="D184" s="17"/>
      <c r="E184" s="17">
        <v>324222</v>
      </c>
      <c r="F184" s="17"/>
      <c r="G184" s="27">
        <f t="shared" si="26"/>
        <v>324222</v>
      </c>
      <c r="H184" s="27"/>
      <c r="I184" s="27"/>
      <c r="J184" s="27">
        <v>501.14959677419353</v>
      </c>
      <c r="K184" s="27"/>
      <c r="L184" s="27">
        <f t="shared" si="25"/>
        <v>501.14959677419353</v>
      </c>
    </row>
    <row r="185" spans="1:12" s="35" customFormat="1">
      <c r="A185" s="34"/>
      <c r="B185" s="34" t="s">
        <v>187</v>
      </c>
      <c r="C185" s="17">
        <v>120223</v>
      </c>
      <c r="D185" s="17"/>
      <c r="E185" s="17">
        <v>74097</v>
      </c>
      <c r="F185" s="17">
        <v>12558</v>
      </c>
      <c r="G185" s="27">
        <f t="shared" si="26"/>
        <v>206878</v>
      </c>
      <c r="H185" s="27">
        <v>185.82856182795697</v>
      </c>
      <c r="I185" s="27"/>
      <c r="J185" s="27">
        <v>114.53165322580644</v>
      </c>
      <c r="K185" s="27">
        <v>19.410887096774193</v>
      </c>
      <c r="L185" s="27">
        <f t="shared" si="25"/>
        <v>319.77110215053762</v>
      </c>
    </row>
    <row r="186" spans="1:12" s="35" customFormat="1">
      <c r="A186" s="34"/>
      <c r="B186" s="34" t="s">
        <v>188</v>
      </c>
      <c r="C186" s="17"/>
      <c r="D186" s="17"/>
      <c r="E186" s="17">
        <v>542093</v>
      </c>
      <c r="F186" s="17">
        <v>489651</v>
      </c>
      <c r="G186" s="27">
        <f t="shared" si="26"/>
        <v>1031744</v>
      </c>
      <c r="H186" s="27"/>
      <c r="I186" s="27"/>
      <c r="J186" s="27">
        <v>837.91256720430101</v>
      </c>
      <c r="K186" s="27">
        <v>756.85302419354832</v>
      </c>
      <c r="L186" s="27">
        <f t="shared" si="25"/>
        <v>1594.7655913978492</v>
      </c>
    </row>
    <row r="187" spans="1:12" s="35" customFormat="1">
      <c r="A187" s="34"/>
      <c r="B187" s="34" t="s">
        <v>189</v>
      </c>
      <c r="C187" s="17"/>
      <c r="D187" s="17"/>
      <c r="E187" s="17">
        <v>219676</v>
      </c>
      <c r="F187" s="17">
        <v>13200</v>
      </c>
      <c r="G187" s="27">
        <f t="shared" si="26"/>
        <v>232876</v>
      </c>
      <c r="H187" s="27"/>
      <c r="I187" s="27"/>
      <c r="J187" s="27">
        <v>339.55295698924726</v>
      </c>
      <c r="K187" s="27"/>
      <c r="L187" s="27">
        <f t="shared" si="25"/>
        <v>339.55295698924726</v>
      </c>
    </row>
    <row r="188" spans="1:12" s="35" customFormat="1">
      <c r="A188" s="18">
        <v>56</v>
      </c>
      <c r="B188" s="44" t="s">
        <v>101</v>
      </c>
      <c r="C188" s="20">
        <v>0</v>
      </c>
      <c r="D188" s="20">
        <v>63140</v>
      </c>
      <c r="E188" s="20">
        <v>3282719</v>
      </c>
      <c r="F188" s="20">
        <v>725289</v>
      </c>
      <c r="G188" s="20">
        <f t="shared" si="26"/>
        <v>4071148</v>
      </c>
      <c r="H188" s="21" t="s">
        <v>206</v>
      </c>
      <c r="I188" s="21">
        <v>97.595430107526866</v>
      </c>
      <c r="J188" s="21">
        <v>5074.0952284946234</v>
      </c>
      <c r="K188" s="21">
        <v>1121.0784274193547</v>
      </c>
      <c r="L188" s="21">
        <f t="shared" si="25"/>
        <v>6292.7690860215052</v>
      </c>
    </row>
    <row r="189" spans="1:12" s="35" customFormat="1">
      <c r="A189" s="34"/>
      <c r="B189" s="34" t="s">
        <v>190</v>
      </c>
      <c r="C189" s="17"/>
      <c r="D189" s="17"/>
      <c r="E189" s="17">
        <v>981421</v>
      </c>
      <c r="F189" s="17">
        <v>325794</v>
      </c>
      <c r="G189" s="27">
        <f t="shared" si="26"/>
        <v>1307215</v>
      </c>
      <c r="H189" s="27"/>
      <c r="I189" s="27"/>
      <c r="J189" s="27">
        <v>1516.981384408602</v>
      </c>
      <c r="K189" s="27">
        <v>503.5794354838709</v>
      </c>
      <c r="L189" s="27">
        <f t="shared" si="25"/>
        <v>2020.5608198924729</v>
      </c>
    </row>
    <row r="190" spans="1:12" s="35" customFormat="1">
      <c r="A190" s="34"/>
      <c r="B190" s="34" t="s">
        <v>191</v>
      </c>
      <c r="C190" s="17"/>
      <c r="D190" s="17"/>
      <c r="E190" s="17">
        <v>776291</v>
      </c>
      <c r="F190" s="17">
        <v>45945</v>
      </c>
      <c r="G190" s="27">
        <f t="shared" si="26"/>
        <v>822236</v>
      </c>
      <c r="H190" s="27"/>
      <c r="I190" s="27"/>
      <c r="J190" s="27">
        <v>1199.9121639784944</v>
      </c>
      <c r="K190" s="27">
        <v>71.017137096774192</v>
      </c>
      <c r="L190" s="27">
        <f t="shared" si="25"/>
        <v>1270.9293010752685</v>
      </c>
    </row>
    <row r="191" spans="1:12" s="35" customFormat="1">
      <c r="A191" s="34"/>
      <c r="B191" s="34" t="s">
        <v>192</v>
      </c>
      <c r="C191" s="17"/>
      <c r="D191" s="17">
        <v>63140</v>
      </c>
      <c r="E191" s="17">
        <v>455169</v>
      </c>
      <c r="F191" s="17">
        <v>147636</v>
      </c>
      <c r="G191" s="27">
        <f t="shared" si="26"/>
        <v>665945</v>
      </c>
      <c r="H191" s="27"/>
      <c r="I191" s="27">
        <v>97.595430107526866</v>
      </c>
      <c r="J191" s="27">
        <v>703.55423387096766</v>
      </c>
      <c r="K191" s="27">
        <v>228.20080645161289</v>
      </c>
      <c r="L191" s="27">
        <f t="shared" si="25"/>
        <v>1029.3504704301074</v>
      </c>
    </row>
    <row r="192" spans="1:12" s="35" customFormat="1">
      <c r="A192" s="34"/>
      <c r="B192" s="34" t="s">
        <v>193</v>
      </c>
      <c r="C192" s="17"/>
      <c r="D192" s="17"/>
      <c r="E192" s="17">
        <v>251975</v>
      </c>
      <c r="F192" s="17">
        <v>28054</v>
      </c>
      <c r="G192" s="27">
        <f t="shared" si="26"/>
        <v>280029</v>
      </c>
      <c r="H192" s="27"/>
      <c r="I192" s="27"/>
      <c r="J192" s="27">
        <v>389.47748655913978</v>
      </c>
      <c r="K192" s="27">
        <v>43.363037634408592</v>
      </c>
      <c r="L192" s="27">
        <f t="shared" si="25"/>
        <v>432.84052419354839</v>
      </c>
    </row>
    <row r="193" spans="1:12" s="35" customFormat="1">
      <c r="A193" s="34"/>
      <c r="B193" s="34" t="s">
        <v>194</v>
      </c>
      <c r="C193" s="17"/>
      <c r="D193" s="17"/>
      <c r="E193" s="17"/>
      <c r="F193" s="17">
        <v>11219</v>
      </c>
      <c r="G193" s="27">
        <f t="shared" si="26"/>
        <v>11219</v>
      </c>
      <c r="H193" s="27"/>
      <c r="I193" s="27"/>
      <c r="J193" s="27"/>
      <c r="K193" s="27">
        <v>17.341196236559139</v>
      </c>
      <c r="L193" s="27">
        <f t="shared" si="25"/>
        <v>17.341196236559139</v>
      </c>
    </row>
    <row r="194" spans="1:12" s="35" customFormat="1" ht="30">
      <c r="A194" s="34"/>
      <c r="B194" s="38" t="s">
        <v>195</v>
      </c>
      <c r="C194" s="17"/>
      <c r="D194" s="17"/>
      <c r="E194" s="17">
        <v>150723</v>
      </c>
      <c r="F194" s="17"/>
      <c r="G194" s="27">
        <f t="shared" si="26"/>
        <v>150723</v>
      </c>
      <c r="H194" s="27"/>
      <c r="I194" s="27"/>
      <c r="J194" s="27">
        <v>232.97237903225806</v>
      </c>
      <c r="K194" s="27"/>
      <c r="L194" s="27">
        <f t="shared" si="25"/>
        <v>232.97237903225806</v>
      </c>
    </row>
    <row r="195" spans="1:12" s="35" customFormat="1">
      <c r="A195" s="34"/>
      <c r="B195" s="34" t="s">
        <v>196</v>
      </c>
      <c r="C195" s="17"/>
      <c r="D195" s="17"/>
      <c r="E195" s="17">
        <v>620647</v>
      </c>
      <c r="F195" s="17">
        <v>155381</v>
      </c>
      <c r="G195" s="27">
        <f t="shared" si="26"/>
        <v>776028</v>
      </c>
      <c r="H195" s="27"/>
      <c r="I195" s="27"/>
      <c r="J195" s="27">
        <v>959.33340053763436</v>
      </c>
      <c r="K195" s="27">
        <v>240.1722446236559</v>
      </c>
      <c r="L195" s="27">
        <f t="shared" si="25"/>
        <v>1199.5056451612902</v>
      </c>
    </row>
    <row r="196" spans="1:12" s="35" customFormat="1">
      <c r="A196" s="34"/>
      <c r="B196" s="34" t="s">
        <v>197</v>
      </c>
      <c r="C196" s="17"/>
      <c r="D196" s="17"/>
      <c r="E196" s="17">
        <v>16653</v>
      </c>
      <c r="F196" s="17"/>
      <c r="G196" s="27">
        <f t="shared" si="26"/>
        <v>16653</v>
      </c>
      <c r="H196" s="27"/>
      <c r="I196" s="27"/>
      <c r="J196" s="27">
        <v>25.740524193548385</v>
      </c>
      <c r="K196" s="27"/>
      <c r="L196" s="27">
        <f t="shared" si="25"/>
        <v>25.740524193548385</v>
      </c>
    </row>
    <row r="197" spans="1:12" s="35" customFormat="1">
      <c r="A197" s="34"/>
      <c r="B197" s="34" t="s">
        <v>198</v>
      </c>
      <c r="C197" s="17"/>
      <c r="D197" s="17"/>
      <c r="E197" s="17">
        <v>29840</v>
      </c>
      <c r="F197" s="17">
        <v>11260</v>
      </c>
      <c r="G197" s="27">
        <f t="shared" si="26"/>
        <v>41100</v>
      </c>
      <c r="H197" s="27"/>
      <c r="I197" s="27"/>
      <c r="J197" s="27">
        <v>46.123655913978496</v>
      </c>
      <c r="K197" s="27">
        <v>17.404569892473116</v>
      </c>
      <c r="L197" s="27">
        <f t="shared" si="25"/>
        <v>63.528225806451616</v>
      </c>
    </row>
    <row r="198" spans="1:12">
      <c r="A198" s="45">
        <v>57</v>
      </c>
      <c r="B198" s="46" t="s">
        <v>103</v>
      </c>
      <c r="C198" s="47">
        <v>105700</v>
      </c>
      <c r="D198" s="47">
        <v>0</v>
      </c>
      <c r="E198" s="47">
        <v>2949542</v>
      </c>
      <c r="F198" s="47">
        <v>1906433</v>
      </c>
      <c r="G198" s="47">
        <f t="shared" si="26"/>
        <v>4961675</v>
      </c>
      <c r="H198" s="48">
        <v>163.38037634408599</v>
      </c>
      <c r="I198" s="48" t="s">
        <v>206</v>
      </c>
      <c r="J198" s="48">
        <v>4559.1038978494616</v>
      </c>
      <c r="K198" s="48">
        <v>2946.771438172043</v>
      </c>
      <c r="L198" s="48">
        <f t="shared" si="25"/>
        <v>7669.2557123655897</v>
      </c>
    </row>
    <row r="199" spans="1:12">
      <c r="A199" s="49"/>
      <c r="B199" s="50" t="s">
        <v>199</v>
      </c>
      <c r="C199" s="51"/>
      <c r="D199" s="51">
        <v>0</v>
      </c>
      <c r="E199" s="51">
        <v>2037930</v>
      </c>
      <c r="F199" s="51">
        <v>1269793</v>
      </c>
      <c r="G199" s="51">
        <f t="shared" si="26"/>
        <v>3307723</v>
      </c>
      <c r="H199" s="52"/>
      <c r="I199" s="52" t="s">
        <v>206</v>
      </c>
      <c r="J199" s="52">
        <v>3150.026209677419</v>
      </c>
      <c r="K199" s="52">
        <v>1962.7176747311826</v>
      </c>
      <c r="L199" s="52">
        <f t="shared" si="25"/>
        <v>5112.7438844086018</v>
      </c>
    </row>
    <row r="200" spans="1:12">
      <c r="A200" s="49"/>
      <c r="B200" s="50" t="s">
        <v>200</v>
      </c>
      <c r="C200" s="51">
        <v>105700</v>
      </c>
      <c r="D200" s="51"/>
      <c r="E200" s="51">
        <v>911612</v>
      </c>
      <c r="F200" s="51">
        <v>636640</v>
      </c>
      <c r="G200" s="51">
        <f t="shared" si="26"/>
        <v>1653952</v>
      </c>
      <c r="H200" s="52">
        <v>163.38037634408599</v>
      </c>
      <c r="I200" s="52"/>
      <c r="J200" s="52">
        <v>1409.0776881720428</v>
      </c>
      <c r="K200" s="52">
        <v>984.05376344086017</v>
      </c>
      <c r="L200" s="52">
        <f t="shared" si="25"/>
        <v>2556.5118279569888</v>
      </c>
    </row>
    <row r="201" spans="1:12">
      <c r="A201" s="53">
        <v>58</v>
      </c>
      <c r="B201" s="54" t="s">
        <v>104</v>
      </c>
      <c r="C201" s="55">
        <v>360711</v>
      </c>
      <c r="D201" s="55">
        <v>0</v>
      </c>
      <c r="E201" s="55">
        <v>615087</v>
      </c>
      <c r="F201" s="55">
        <v>585376</v>
      </c>
      <c r="G201" s="55">
        <f t="shared" si="26"/>
        <v>1561174</v>
      </c>
      <c r="H201" s="56">
        <v>557.55060483870966</v>
      </c>
      <c r="I201" s="56" t="s">
        <v>206</v>
      </c>
      <c r="J201" s="56">
        <v>950.73931451612896</v>
      </c>
      <c r="K201" s="56">
        <v>904.81505376344069</v>
      </c>
      <c r="L201" s="56">
        <f t="shared" si="25"/>
        <v>2413.1049731182793</v>
      </c>
    </row>
    <row r="202" spans="1:12">
      <c r="A202" s="57"/>
      <c r="B202" s="58" t="s">
        <v>201</v>
      </c>
      <c r="C202" s="59">
        <v>360711</v>
      </c>
      <c r="D202" s="59"/>
      <c r="E202" s="59">
        <v>67659.570000000007</v>
      </c>
      <c r="F202" s="59">
        <v>70245.119999999995</v>
      </c>
      <c r="G202" s="59">
        <f>SUM(C202:F202)</f>
        <v>498615.69</v>
      </c>
      <c r="H202" s="9">
        <v>557.55060483870966</v>
      </c>
      <c r="I202" s="9"/>
      <c r="J202" s="9">
        <v>104.58132459677419</v>
      </c>
      <c r="K202" s="9">
        <v>108.57780645161289</v>
      </c>
      <c r="L202" s="9">
        <f t="shared" si="25"/>
        <v>770.70973588709671</v>
      </c>
    </row>
    <row r="203" spans="1:12">
      <c r="A203" s="60"/>
      <c r="B203" s="58" t="s">
        <v>202</v>
      </c>
      <c r="C203" s="61"/>
      <c r="D203" s="61"/>
      <c r="E203" s="61">
        <v>547427.43000000005</v>
      </c>
      <c r="F203" s="61">
        <v>515130.88</v>
      </c>
      <c r="G203" s="59">
        <f>SUM(C203:F203)</f>
        <v>1062558.31</v>
      </c>
      <c r="H203" s="62"/>
      <c r="I203" s="62"/>
      <c r="J203" s="62">
        <v>846.1579899193548</v>
      </c>
      <c r="K203" s="62">
        <v>796.2372473118279</v>
      </c>
      <c r="L203" s="9">
        <f t="shared" si="25"/>
        <v>1642.3952372311828</v>
      </c>
    </row>
    <row r="204" spans="1:12">
      <c r="A204" s="63">
        <v>59</v>
      </c>
      <c r="B204" s="64" t="s">
        <v>106</v>
      </c>
      <c r="C204" s="65">
        <v>1190424</v>
      </c>
      <c r="D204" s="65">
        <v>0</v>
      </c>
      <c r="E204" s="65">
        <v>1762112</v>
      </c>
      <c r="F204" s="65">
        <v>1342319</v>
      </c>
      <c r="G204" s="65">
        <f>SUM(C204:F204)</f>
        <v>4294855</v>
      </c>
      <c r="H204" s="13">
        <v>1840.0370967741933</v>
      </c>
      <c r="I204" s="13" t="s">
        <v>206</v>
      </c>
      <c r="J204" s="13">
        <v>2723.6946236559138</v>
      </c>
      <c r="K204" s="13">
        <v>2074.8210349462365</v>
      </c>
      <c r="L204" s="13">
        <f t="shared" si="25"/>
        <v>6638.5527553763441</v>
      </c>
    </row>
    <row r="205" spans="1:12">
      <c r="A205" s="66"/>
      <c r="B205" s="67" t="s">
        <v>203</v>
      </c>
      <c r="C205" s="68">
        <v>1190424</v>
      </c>
      <c r="D205" s="68">
        <v>0</v>
      </c>
      <c r="E205" s="68">
        <v>1762112</v>
      </c>
      <c r="F205" s="68">
        <v>1342319</v>
      </c>
      <c r="G205" s="68">
        <f>SUM(C205:F205)</f>
        <v>4294855</v>
      </c>
      <c r="H205" s="30">
        <v>1840.0370967741933</v>
      </c>
      <c r="I205" s="30" t="s">
        <v>206</v>
      </c>
      <c r="J205" s="30">
        <v>2723.6946236559138</v>
      </c>
      <c r="K205" s="30">
        <v>2074.8210349462365</v>
      </c>
      <c r="L205" s="30">
        <f t="shared" si="25"/>
        <v>6638.5527553763441</v>
      </c>
    </row>
    <row r="206" spans="1:12">
      <c r="B206" s="69" t="s">
        <v>107</v>
      </c>
      <c r="C206" s="70">
        <f t="shared" ref="C206:E206" si="27">C7+C9+C14+C16+C19+C24+C30+C32+C34+C42+C44+C47+C49+C51+C58+C60+C62+C64+C68+C70+C73+C76+C78+C81+C83+C90+C97+C99+C102+C104+C106+C108+C110+C112+C114+C117+C119+C121+C129+C131+C133+C135+C138+C140+C147+C151+C153+C155+C164+C166+C168+C170+C172+C176+C178+C188+C198+C201+C204</f>
        <v>18471413</v>
      </c>
      <c r="D206" s="70">
        <f t="shared" si="27"/>
        <v>4251482</v>
      </c>
      <c r="E206" s="70">
        <f t="shared" si="27"/>
        <v>113698646.06</v>
      </c>
      <c r="F206" s="70">
        <f>F7+F9+F14+F16+F19+F24+F30+F32+F34+F42+F44+F47+F49+F51+F58+F60+F62+F64+F68+F70+F73+F76+F78+F81+F83+F90+F97+F99+F102+F104+F106+F108+F110+F112+F114+F117+F119+F121+F129+F131+F133+F135+F138+F140+F147+F151+F153+F155+F164+F166+F168+F170+F172+F176+F178+F188+F198+F201+F204</f>
        <v>55597189</v>
      </c>
      <c r="G206" s="71">
        <f>C206+D206+E206+F206</f>
        <v>192018730.06</v>
      </c>
      <c r="H206" s="72">
        <f t="shared" ref="H206:J206" si="28">H7+H9+H14+H16+H19+H24+H30+H32+H34+H42+H44+H47+H49+H51+H58+H60+H62+H64+H68+H70+H73+H76+H78+H81+H83+H90+H97+H99+H102+H104+H106+H108+H110+H112+H114+H117+H119+H121+H129+H131+H133+H135+H138+H140+H147+H151+H153+H155+H164+H166+H168+H170+H172+H176+H178+H188+H198+H201+H204</f>
        <v>28551.243212365593</v>
      </c>
      <c r="I206" s="72">
        <f t="shared" si="28"/>
        <v>6571.5111559139777</v>
      </c>
      <c r="J206" s="72">
        <f t="shared" si="28"/>
        <v>175743.8749583333</v>
      </c>
      <c r="K206" s="72">
        <f>K7+K9+K14+K16+K19+K24+K30+K32+K34+K42+K44+K47+K49+K51+K58+K60+K62+K64+K68+K70+K73+K76+K78+K81+K83+K90+K97+K99+K102+K104+K106+K108+K110+K112+K114+K117+K119+K121+K129+K131+K133+K135+K138+K140+K147+K151+K153+K155+K164+K166+K168+K170+K172+K176+K178+K188+K198+K201+K204</f>
        <v>85936.515255376333</v>
      </c>
      <c r="L206" s="72">
        <f>H206+I206+J206+K206</f>
        <v>296803.14458198921</v>
      </c>
    </row>
    <row r="207" spans="1:12">
      <c r="C207" s="2" t="s">
        <v>204</v>
      </c>
    </row>
    <row r="209" spans="3:6">
      <c r="C209" s="1"/>
      <c r="D209" s="1"/>
      <c r="E209" s="1"/>
      <c r="F209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</sheetData>
  <sheetProtection selectLockedCells="1" selectUnlockedCells="1"/>
  <mergeCells count="6">
    <mergeCell ref="H4:L5"/>
    <mergeCell ref="B1:L1"/>
    <mergeCell ref="B2:L2"/>
    <mergeCell ref="A4:A6"/>
    <mergeCell ref="B4:B6"/>
    <mergeCell ref="C4:G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zoomScale="90" zoomScaleNormal="90" workbookViewId="0">
      <pane xSplit="1" ySplit="6" topLeftCell="B202" activePane="bottomRight" state="frozen"/>
      <selection pane="topRight" activeCell="I1" sqref="I1"/>
      <selection pane="bottomLeft" activeCell="A29" sqref="A29"/>
      <selection pane="bottomRight" activeCell="I218" sqref="I218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224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86" t="s">
        <v>10</v>
      </c>
      <c r="H6" s="86" t="s">
        <v>6</v>
      </c>
      <c r="I6" s="86" t="s">
        <v>7</v>
      </c>
      <c r="J6" s="86" t="s">
        <v>8</v>
      </c>
      <c r="K6" s="86" t="s">
        <v>9</v>
      </c>
      <c r="L6" s="86" t="s">
        <v>10</v>
      </c>
    </row>
    <row r="7" spans="1:13" s="14" customFormat="1">
      <c r="A7" s="10">
        <v>1</v>
      </c>
      <c r="B7" s="11" t="s">
        <v>11</v>
      </c>
      <c r="C7" s="12">
        <v>482243</v>
      </c>
      <c r="D7" s="12">
        <v>150189</v>
      </c>
      <c r="E7" s="12">
        <v>1494201</v>
      </c>
      <c r="F7" s="12">
        <v>390753</v>
      </c>
      <c r="G7" s="12">
        <f>SUM(C7:F7)</f>
        <v>2517386</v>
      </c>
      <c r="H7" s="13">
        <v>745.40248655913967</v>
      </c>
      <c r="I7" s="13">
        <v>232.14697580645159</v>
      </c>
      <c r="J7" s="13">
        <v>2309.584879032258</v>
      </c>
      <c r="K7" s="13">
        <v>603.98649193548385</v>
      </c>
      <c r="L7" s="13">
        <f>H7+I7+J7+K7</f>
        <v>3891.1208333333334</v>
      </c>
    </row>
    <row r="8" spans="1:13" s="14" customFormat="1">
      <c r="A8" s="15"/>
      <c r="B8" s="16" t="s">
        <v>225</v>
      </c>
      <c r="C8" s="17">
        <v>482243</v>
      </c>
      <c r="D8" s="17">
        <v>150189</v>
      </c>
      <c r="E8" s="17">
        <v>1494201</v>
      </c>
      <c r="F8" s="17">
        <v>390753</v>
      </c>
      <c r="G8" s="17">
        <f t="shared" ref="G8:L8" si="0">G7</f>
        <v>2517386</v>
      </c>
      <c r="H8" s="17">
        <v>745.40248655913967</v>
      </c>
      <c r="I8" s="17"/>
      <c r="J8" s="17">
        <v>2309.584879032258</v>
      </c>
      <c r="K8" s="17">
        <v>603.98649193548385</v>
      </c>
      <c r="L8" s="17">
        <f t="shared" si="0"/>
        <v>3891.1208333333334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363427</v>
      </c>
      <c r="F9" s="20">
        <v>626183</v>
      </c>
      <c r="G9" s="20">
        <f>SUM(C9:F9)</f>
        <v>989610</v>
      </c>
      <c r="H9" s="21" t="s">
        <v>206</v>
      </c>
      <c r="I9" s="21" t="s">
        <v>206</v>
      </c>
      <c r="J9" s="21">
        <v>561.7487231182796</v>
      </c>
      <c r="K9" s="21">
        <v>967.89038978494614</v>
      </c>
      <c r="L9" s="21">
        <f t="shared" ref="L9:L30" si="1">H9+I9+J9+K9</f>
        <v>1529.6391129032259</v>
      </c>
    </row>
    <row r="10" spans="1:13" s="14" customFormat="1">
      <c r="A10" s="16"/>
      <c r="B10" s="16" t="s">
        <v>16</v>
      </c>
      <c r="C10" s="17"/>
      <c r="D10" s="17"/>
      <c r="E10" s="17">
        <v>19988.485000000001</v>
      </c>
      <c r="F10" s="17">
        <v>313091.5</v>
      </c>
      <c r="G10" s="17">
        <f>E10+F10</f>
        <v>333079.98499999999</v>
      </c>
      <c r="H10" s="17"/>
      <c r="I10" s="17"/>
      <c r="J10" s="17">
        <v>30.896179771505373</v>
      </c>
      <c r="K10" s="17">
        <v>483.94519489247307</v>
      </c>
      <c r="L10" s="17">
        <f t="shared" si="1"/>
        <v>514.8413746639784</v>
      </c>
    </row>
    <row r="11" spans="1:13" s="14" customFormat="1">
      <c r="A11" s="16"/>
      <c r="B11" s="16" t="s">
        <v>18</v>
      </c>
      <c r="C11" s="17"/>
      <c r="D11" s="17"/>
      <c r="E11" s="17">
        <v>210787.65999999997</v>
      </c>
      <c r="F11" s="17">
        <v>306829.67</v>
      </c>
      <c r="G11" s="17">
        <f>E11+F11</f>
        <v>517617.32999999996</v>
      </c>
      <c r="H11" s="17"/>
      <c r="I11" s="17"/>
      <c r="J11" s="17">
        <v>325.81425940860208</v>
      </c>
      <c r="K11" s="17">
        <v>474.2662909946236</v>
      </c>
      <c r="L11" s="17">
        <f t="shared" si="1"/>
        <v>800.08055040322574</v>
      </c>
    </row>
    <row r="12" spans="1:13" s="14" customFormat="1">
      <c r="A12" s="16"/>
      <c r="B12" s="16" t="s">
        <v>226</v>
      </c>
      <c r="C12" s="17"/>
      <c r="D12" s="17"/>
      <c r="E12" s="17">
        <v>39976.97</v>
      </c>
      <c r="F12" s="17">
        <v>6261.83</v>
      </c>
      <c r="G12" s="17">
        <f>E12+F12</f>
        <v>46238.8</v>
      </c>
      <c r="H12" s="17"/>
      <c r="I12" s="17"/>
      <c r="J12" s="17">
        <v>61.792359543010747</v>
      </c>
      <c r="K12" s="17">
        <v>9.6789038978494606</v>
      </c>
      <c r="L12" s="17">
        <f t="shared" si="1"/>
        <v>71.471263440860213</v>
      </c>
    </row>
    <row r="13" spans="1:13" s="14" customFormat="1">
      <c r="A13" s="22"/>
      <c r="B13" s="22" t="s">
        <v>22</v>
      </c>
      <c r="C13" s="17"/>
      <c r="D13" s="17"/>
      <c r="E13" s="17">
        <v>92673.884999999995</v>
      </c>
      <c r="F13" s="17"/>
      <c r="G13" s="17">
        <f>E13+F13</f>
        <v>92673.884999999995</v>
      </c>
      <c r="H13" s="17"/>
      <c r="I13" s="17"/>
      <c r="J13" s="17">
        <v>143.24592439516127</v>
      </c>
      <c r="K13" s="17"/>
      <c r="L13" s="17">
        <f t="shared" si="1"/>
        <v>143.24592439516127</v>
      </c>
    </row>
    <row r="14" spans="1:13" s="14" customFormat="1">
      <c r="A14" s="23">
        <v>3</v>
      </c>
      <c r="B14" s="24" t="s">
        <v>14</v>
      </c>
      <c r="C14" s="25">
        <v>5882</v>
      </c>
      <c r="D14" s="25">
        <v>0</v>
      </c>
      <c r="E14" s="25">
        <v>1064321</v>
      </c>
      <c r="F14" s="25">
        <v>1166162</v>
      </c>
      <c r="G14" s="25">
        <f>SUM(C14:F14)</f>
        <v>2236365</v>
      </c>
      <c r="H14" s="26">
        <v>9.0918010752688172</v>
      </c>
      <c r="I14" s="26" t="s">
        <v>206</v>
      </c>
      <c r="J14" s="26">
        <v>1645.1198252688171</v>
      </c>
      <c r="K14" s="26">
        <v>1802.5353494623655</v>
      </c>
      <c r="L14" s="26">
        <f t="shared" si="1"/>
        <v>3456.7469758064517</v>
      </c>
    </row>
    <row r="15" spans="1:13" s="14" customFormat="1">
      <c r="A15" s="16"/>
      <c r="B15" s="16" t="s">
        <v>227</v>
      </c>
      <c r="C15" s="17"/>
      <c r="D15" s="17"/>
      <c r="E15" s="17">
        <v>1064321</v>
      </c>
      <c r="F15" s="17">
        <v>1166162</v>
      </c>
      <c r="G15" s="17">
        <f>F15+E15</f>
        <v>2230483</v>
      </c>
      <c r="H15" s="17"/>
      <c r="I15" s="17"/>
      <c r="J15" s="17">
        <v>1645.1198252688171</v>
      </c>
      <c r="K15" s="17">
        <v>1802.5353494623655</v>
      </c>
      <c r="L15" s="17">
        <f t="shared" si="1"/>
        <v>3447.6551747311823</v>
      </c>
    </row>
    <row r="16" spans="1:13" s="14" customFormat="1">
      <c r="A16" s="23">
        <v>4</v>
      </c>
      <c r="B16" s="24" t="s">
        <v>15</v>
      </c>
      <c r="C16" s="25">
        <v>651620</v>
      </c>
      <c r="D16" s="25">
        <v>18130</v>
      </c>
      <c r="E16" s="25">
        <v>2096653</v>
      </c>
      <c r="F16" s="25">
        <v>513288</v>
      </c>
      <c r="G16" s="25">
        <f>SUM(C16:F16)</f>
        <v>3279691</v>
      </c>
      <c r="H16" s="26">
        <v>1007.2083333333333</v>
      </c>
      <c r="I16" s="26">
        <v>28.02352150537634</v>
      </c>
      <c r="J16" s="26">
        <v>3240.7942876344082</v>
      </c>
      <c r="K16" s="26">
        <v>793.38870967741923</v>
      </c>
      <c r="L16" s="26">
        <f t="shared" si="1"/>
        <v>5069.4148521505376</v>
      </c>
    </row>
    <row r="17" spans="1:12" s="14" customFormat="1">
      <c r="A17" s="16"/>
      <c r="B17" s="16" t="s">
        <v>228</v>
      </c>
      <c r="C17" s="17">
        <v>651620</v>
      </c>
      <c r="D17" s="17">
        <v>18130</v>
      </c>
      <c r="E17" s="17">
        <v>1202463</v>
      </c>
      <c r="F17" s="17">
        <v>101415</v>
      </c>
      <c r="G17" s="17">
        <f>SUM(C17:F17)</f>
        <v>1973628</v>
      </c>
      <c r="H17" s="17">
        <v>1007.2083333333333</v>
      </c>
      <c r="I17" s="17"/>
      <c r="J17" s="17">
        <v>1858.6457661290319</v>
      </c>
      <c r="K17" s="17">
        <v>156.7570564516129</v>
      </c>
      <c r="L17" s="17">
        <f t="shared" si="1"/>
        <v>3022.6111559139781</v>
      </c>
    </row>
    <row r="18" spans="1:12" s="14" customFormat="1">
      <c r="A18" s="16"/>
      <c r="B18" s="16" t="s">
        <v>30</v>
      </c>
      <c r="C18" s="17"/>
      <c r="D18" s="17"/>
      <c r="E18" s="17">
        <v>894190</v>
      </c>
      <c r="F18" s="17">
        <v>411873</v>
      </c>
      <c r="G18" s="17">
        <f t="shared" ref="G18:G30" si="2">SUM(C18:F18)</f>
        <v>1306063</v>
      </c>
      <c r="H18" s="17"/>
      <c r="I18" s="17"/>
      <c r="J18" s="17">
        <v>1382.148521505376</v>
      </c>
      <c r="K18" s="17">
        <v>636.63165322580642</v>
      </c>
      <c r="L18" s="17">
        <f t="shared" si="1"/>
        <v>2018.7801747311823</v>
      </c>
    </row>
    <row r="19" spans="1:12" s="14" customFormat="1">
      <c r="A19" s="23">
        <v>5</v>
      </c>
      <c r="B19" s="24" t="s">
        <v>17</v>
      </c>
      <c r="C19" s="25">
        <v>264502</v>
      </c>
      <c r="D19" s="25">
        <v>228609</v>
      </c>
      <c r="E19" s="25">
        <v>3949498</v>
      </c>
      <c r="F19" s="25">
        <v>1890986</v>
      </c>
      <c r="G19" s="25">
        <f t="shared" si="2"/>
        <v>6333595</v>
      </c>
      <c r="H19" s="26">
        <v>408.84045698924729</v>
      </c>
      <c r="I19" s="26">
        <v>353.3606854838709</v>
      </c>
      <c r="J19" s="26">
        <v>6104.734811827956</v>
      </c>
      <c r="K19" s="26">
        <v>2922.8950268817202</v>
      </c>
      <c r="L19" s="26">
        <f t="shared" si="1"/>
        <v>9789.8309811827949</v>
      </c>
    </row>
    <row r="20" spans="1:12" s="14" customFormat="1">
      <c r="A20" s="16"/>
      <c r="B20" s="16" t="s">
        <v>229</v>
      </c>
      <c r="C20" s="17">
        <v>264502</v>
      </c>
      <c r="D20" s="17">
        <v>228609</v>
      </c>
      <c r="E20" s="17">
        <v>1263840</v>
      </c>
      <c r="F20" s="17">
        <v>113459</v>
      </c>
      <c r="G20" s="17">
        <f t="shared" si="2"/>
        <v>1870410</v>
      </c>
      <c r="H20" s="17">
        <v>408.84045698924729</v>
      </c>
      <c r="I20" s="17">
        <v>353.3606854838709</v>
      </c>
      <c r="J20" s="17">
        <v>1953.516129032258</v>
      </c>
      <c r="K20" s="17">
        <v>175.37345430107527</v>
      </c>
      <c r="L20" s="17">
        <f t="shared" si="1"/>
        <v>2891.0907258064512</v>
      </c>
    </row>
    <row r="21" spans="1:12" s="14" customFormat="1">
      <c r="A21" s="16"/>
      <c r="B21" s="16" t="s">
        <v>35</v>
      </c>
      <c r="C21" s="17"/>
      <c r="D21" s="17"/>
      <c r="E21" s="17">
        <v>1145354</v>
      </c>
      <c r="F21" s="17">
        <v>983313</v>
      </c>
      <c r="G21" s="17">
        <f t="shared" si="2"/>
        <v>2128667</v>
      </c>
      <c r="H21" s="17"/>
      <c r="I21" s="17"/>
      <c r="J21" s="17">
        <v>1770.372446236559</v>
      </c>
      <c r="K21" s="17">
        <v>1519.9058467741934</v>
      </c>
      <c r="L21" s="17">
        <f t="shared" si="1"/>
        <v>3290.2782930107523</v>
      </c>
    </row>
    <row r="22" spans="1:12" s="14" customFormat="1">
      <c r="A22" s="16"/>
      <c r="B22" s="16" t="s">
        <v>37</v>
      </c>
      <c r="C22" s="17"/>
      <c r="D22" s="17"/>
      <c r="E22" s="17">
        <v>1303334</v>
      </c>
      <c r="F22" s="17">
        <v>510566</v>
      </c>
      <c r="G22" s="17">
        <f t="shared" si="2"/>
        <v>1813900</v>
      </c>
      <c r="H22" s="17"/>
      <c r="I22" s="17"/>
      <c r="J22" s="17">
        <v>2014.5619623655912</v>
      </c>
      <c r="K22" s="17">
        <v>789.18131720430097</v>
      </c>
      <c r="L22" s="17">
        <f t="shared" si="1"/>
        <v>2803.7432795698924</v>
      </c>
    </row>
    <row r="23" spans="1:12" s="14" customFormat="1">
      <c r="A23" s="16"/>
      <c r="B23" s="16" t="s">
        <v>39</v>
      </c>
      <c r="C23" s="17"/>
      <c r="D23" s="17"/>
      <c r="E23" s="17">
        <v>236970</v>
      </c>
      <c r="F23" s="17">
        <v>283648</v>
      </c>
      <c r="G23" s="17">
        <f t="shared" si="2"/>
        <v>520618</v>
      </c>
      <c r="H23" s="17"/>
      <c r="I23" s="17"/>
      <c r="J23" s="17">
        <v>366.28427419354836</v>
      </c>
      <c r="K23" s="17">
        <v>438.43440860215048</v>
      </c>
      <c r="L23" s="17">
        <f t="shared" si="1"/>
        <v>804.7186827956989</v>
      </c>
    </row>
    <row r="24" spans="1:12" s="14" customFormat="1" ht="15.75" customHeight="1">
      <c r="A24" s="23">
        <v>6</v>
      </c>
      <c r="B24" s="24" t="s">
        <v>19</v>
      </c>
      <c r="C24" s="25">
        <v>9316</v>
      </c>
      <c r="D24" s="25">
        <v>0</v>
      </c>
      <c r="E24" s="25">
        <v>976656</v>
      </c>
      <c r="F24" s="25">
        <v>903547</v>
      </c>
      <c r="G24" s="25">
        <f t="shared" si="2"/>
        <v>1889519</v>
      </c>
      <c r="H24" s="26">
        <v>14.399731182795698</v>
      </c>
      <c r="I24" s="26" t="s">
        <v>206</v>
      </c>
      <c r="J24" s="26">
        <v>1509.616129032258</v>
      </c>
      <c r="K24" s="26">
        <v>1396.6116263440858</v>
      </c>
      <c r="L24" s="26">
        <f t="shared" si="1"/>
        <v>2920.6274865591395</v>
      </c>
    </row>
    <row r="25" spans="1:12" s="14" customFormat="1">
      <c r="A25" s="16"/>
      <c r="B25" s="16" t="s">
        <v>230</v>
      </c>
      <c r="C25" s="17">
        <v>9316</v>
      </c>
      <c r="D25" s="17"/>
      <c r="E25" s="17">
        <v>45902.832000000002</v>
      </c>
      <c r="F25" s="17">
        <v>63248.290000000008</v>
      </c>
      <c r="G25" s="17">
        <f t="shared" si="2"/>
        <v>118467.122</v>
      </c>
      <c r="H25" s="17">
        <v>14.399731182795698</v>
      </c>
      <c r="I25" s="17"/>
      <c r="J25" s="17">
        <v>70.95195806451612</v>
      </c>
      <c r="K25" s="17">
        <v>97.762813844086025</v>
      </c>
      <c r="L25" s="17">
        <f t="shared" si="1"/>
        <v>183.11450309139784</v>
      </c>
    </row>
    <row r="26" spans="1:12" s="14" customFormat="1">
      <c r="A26" s="16"/>
      <c r="B26" s="16" t="s">
        <v>44</v>
      </c>
      <c r="C26" s="17"/>
      <c r="D26" s="17"/>
      <c r="E26" s="17">
        <v>329133.07200000004</v>
      </c>
      <c r="F26" s="17">
        <v>242150.59600000002</v>
      </c>
      <c r="G26" s="17">
        <f t="shared" si="2"/>
        <v>571283.66800000006</v>
      </c>
      <c r="H26" s="17"/>
      <c r="I26" s="17"/>
      <c r="J26" s="17">
        <v>508.74063548387096</v>
      </c>
      <c r="K26" s="17">
        <v>374.29191586021506</v>
      </c>
      <c r="L26" s="17">
        <f t="shared" si="1"/>
        <v>883.03255134408596</v>
      </c>
    </row>
    <row r="27" spans="1:12" s="14" customFormat="1">
      <c r="A27" s="16"/>
      <c r="B27" s="16" t="s">
        <v>46</v>
      </c>
      <c r="C27" s="17"/>
      <c r="D27" s="17"/>
      <c r="E27" s="17">
        <v>54692.736000000004</v>
      </c>
      <c r="F27" s="17">
        <v>30720.598000000002</v>
      </c>
      <c r="G27" s="17">
        <f t="shared" si="2"/>
        <v>85413.334000000003</v>
      </c>
      <c r="H27" s="17"/>
      <c r="I27" s="17"/>
      <c r="J27" s="17">
        <v>84.538503225806465</v>
      </c>
      <c r="K27" s="17">
        <v>47.484795295698923</v>
      </c>
      <c r="L27" s="17">
        <f t="shared" si="1"/>
        <v>132.02329852150538</v>
      </c>
    </row>
    <row r="28" spans="1:12" s="14" customFormat="1">
      <c r="A28" s="16"/>
      <c r="B28" s="16" t="s">
        <v>48</v>
      </c>
      <c r="C28" s="17"/>
      <c r="D28" s="17"/>
      <c r="E28" s="17">
        <v>16603.152000000002</v>
      </c>
      <c r="F28" s="17">
        <v>21685.128000000001</v>
      </c>
      <c r="G28" s="17">
        <f t="shared" si="2"/>
        <v>38288.28</v>
      </c>
      <c r="H28" s="17"/>
      <c r="I28" s="17"/>
      <c r="J28" s="17">
        <v>25.663474193548389</v>
      </c>
      <c r="K28" s="17">
        <v>33.518679032258063</v>
      </c>
      <c r="L28" s="17">
        <f t="shared" si="1"/>
        <v>59.182153225806452</v>
      </c>
    </row>
    <row r="29" spans="1:12" s="14" customFormat="1">
      <c r="A29" s="16"/>
      <c r="B29" s="16" t="s">
        <v>50</v>
      </c>
      <c r="C29" s="17"/>
      <c r="D29" s="17"/>
      <c r="E29" s="17">
        <v>530324.20799999987</v>
      </c>
      <c r="F29" s="17">
        <v>545742.38799999992</v>
      </c>
      <c r="G29" s="17">
        <f t="shared" si="2"/>
        <v>1076066.5959999999</v>
      </c>
      <c r="H29" s="17"/>
      <c r="I29" s="17"/>
      <c r="J29" s="17">
        <v>819.72155806451588</v>
      </c>
      <c r="K29" s="17">
        <v>843.55342231182772</v>
      </c>
      <c r="L29" s="17">
        <f t="shared" si="1"/>
        <v>1663.2749803763436</v>
      </c>
    </row>
    <row r="30" spans="1:12" s="14" customFormat="1">
      <c r="A30" s="23">
        <v>7</v>
      </c>
      <c r="B30" s="24" t="s">
        <v>21</v>
      </c>
      <c r="C30" s="25">
        <v>750689</v>
      </c>
      <c r="D30" s="25">
        <v>0</v>
      </c>
      <c r="E30" s="25">
        <v>1695438</v>
      </c>
      <c r="F30" s="25">
        <v>1651970</v>
      </c>
      <c r="G30" s="25">
        <f t="shared" si="2"/>
        <v>4098097</v>
      </c>
      <c r="H30" s="26">
        <v>1160.3391801075268</v>
      </c>
      <c r="I30" s="26" t="s">
        <v>206</v>
      </c>
      <c r="J30" s="26">
        <v>2620.636693548387</v>
      </c>
      <c r="K30" s="26">
        <v>2553.4482526881716</v>
      </c>
      <c r="L30" s="26">
        <f t="shared" si="1"/>
        <v>6334.4241263440854</v>
      </c>
    </row>
    <row r="31" spans="1:12" s="14" customFormat="1">
      <c r="A31" s="16"/>
      <c r="B31" s="16" t="s">
        <v>231</v>
      </c>
      <c r="C31" s="17">
        <v>750689</v>
      </c>
      <c r="D31" s="17">
        <v>0</v>
      </c>
      <c r="E31" s="17">
        <v>1695438</v>
      </c>
      <c r="F31" s="17">
        <v>1651970</v>
      </c>
      <c r="G31" s="17">
        <f t="shared" ref="G31:L31" si="3">G30</f>
        <v>4098097</v>
      </c>
      <c r="H31" s="17">
        <v>1160.3391801075268</v>
      </c>
      <c r="I31" s="17"/>
      <c r="J31" s="17">
        <v>2620.636693548387</v>
      </c>
      <c r="K31" s="17">
        <v>2553.4482526881716</v>
      </c>
      <c r="L31" s="17">
        <f t="shared" si="3"/>
        <v>6334.4241263440854</v>
      </c>
    </row>
    <row r="32" spans="1:12" s="14" customFormat="1" ht="14.25" customHeight="1">
      <c r="A32" s="82">
        <v>8</v>
      </c>
      <c r="B32" s="83" t="s">
        <v>23</v>
      </c>
      <c r="C32" s="84">
        <v>0</v>
      </c>
      <c r="D32" s="84">
        <v>0</v>
      </c>
      <c r="E32" s="84">
        <v>1875637</v>
      </c>
      <c r="F32" s="84">
        <v>615828</v>
      </c>
      <c r="G32" s="84">
        <f>SUM(C32:F32)</f>
        <v>2491465</v>
      </c>
      <c r="H32" s="85" t="s">
        <v>206</v>
      </c>
      <c r="I32" s="85" t="s">
        <v>206</v>
      </c>
      <c r="J32" s="85">
        <v>2899.1700940860214</v>
      </c>
      <c r="K32" s="85">
        <v>951.88467741935483</v>
      </c>
      <c r="L32" s="85">
        <f>H32+I32+J32+K32</f>
        <v>3851.0547715053763</v>
      </c>
    </row>
    <row r="33" spans="1:12" s="14" customFormat="1">
      <c r="A33" s="16"/>
      <c r="B33" s="16" t="s">
        <v>232</v>
      </c>
      <c r="C33" s="17"/>
      <c r="D33" s="17"/>
      <c r="E33" s="17">
        <v>1875637</v>
      </c>
      <c r="F33" s="17">
        <v>615828</v>
      </c>
      <c r="G33" s="17">
        <f>G32</f>
        <v>2491465</v>
      </c>
      <c r="H33" s="17"/>
      <c r="I33" s="17"/>
      <c r="J33" s="17">
        <v>2899.1700940860214</v>
      </c>
      <c r="K33" s="17">
        <v>951.88467741935483</v>
      </c>
      <c r="L33" s="17">
        <f>K33+J33</f>
        <v>3851.0547715053763</v>
      </c>
    </row>
    <row r="34" spans="1:12" s="14" customFormat="1">
      <c r="A34" s="23">
        <v>9</v>
      </c>
      <c r="B34" s="24" t="s">
        <v>24</v>
      </c>
      <c r="C34" s="25">
        <v>1524564</v>
      </c>
      <c r="D34" s="25">
        <v>379999</v>
      </c>
      <c r="E34" s="25">
        <v>1715236</v>
      </c>
      <c r="F34" s="25">
        <v>950000</v>
      </c>
      <c r="G34" s="25">
        <f t="shared" ref="G34:G40" si="4">SUM(C34:F34)</f>
        <v>4569799</v>
      </c>
      <c r="H34" s="26">
        <v>2356.5169354838708</v>
      </c>
      <c r="I34" s="26">
        <v>587.36404569892466</v>
      </c>
      <c r="J34" s="26">
        <v>2651.2384408602147</v>
      </c>
      <c r="K34" s="26">
        <v>1468.4139784946237</v>
      </c>
      <c r="L34" s="26">
        <f t="shared" ref="L34:L46" si="5">H34+I34+J34+K34</f>
        <v>7063.5334005376335</v>
      </c>
    </row>
    <row r="35" spans="1:12" s="14" customFormat="1">
      <c r="A35" s="16"/>
      <c r="B35" s="16" t="s">
        <v>233</v>
      </c>
      <c r="C35" s="17">
        <v>1524564</v>
      </c>
      <c r="D35" s="17">
        <v>379999</v>
      </c>
      <c r="E35" s="17">
        <v>1715236</v>
      </c>
      <c r="F35" s="17">
        <v>950000</v>
      </c>
      <c r="G35" s="17">
        <f>SUM(C35:F35)</f>
        <v>4569799</v>
      </c>
      <c r="H35" s="17"/>
      <c r="I35" s="17"/>
      <c r="J35" s="17">
        <v>2651.2384408602147</v>
      </c>
      <c r="K35" s="17">
        <v>1468.4139784946237</v>
      </c>
      <c r="L35" s="17">
        <f t="shared" si="5"/>
        <v>4119.6524193548385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ref="G38" si="6">SUM(C38:F38)</f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65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67</v>
      </c>
      <c r="C40" s="17"/>
      <c r="D40" s="17"/>
      <c r="E40" s="17">
        <v>0</v>
      </c>
      <c r="F40" s="17">
        <v>0</v>
      </c>
      <c r="G40" s="17">
        <f t="shared" si="4"/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16"/>
      <c r="B41" s="16" t="s">
        <v>69</v>
      </c>
      <c r="C41" s="17"/>
      <c r="D41" s="17"/>
      <c r="E41" s="17">
        <v>0</v>
      </c>
      <c r="F41" s="17">
        <v>0</v>
      </c>
      <c r="G41" s="17">
        <v>0</v>
      </c>
      <c r="H41" s="17"/>
      <c r="I41" s="17"/>
      <c r="J41" s="17" t="s">
        <v>206</v>
      </c>
      <c r="K41" s="17" t="s">
        <v>206</v>
      </c>
      <c r="L41" s="17">
        <f t="shared" si="5"/>
        <v>0</v>
      </c>
    </row>
    <row r="42" spans="1:12" s="14" customFormat="1">
      <c r="A42" s="23">
        <v>10</v>
      </c>
      <c r="B42" s="24" t="s">
        <v>26</v>
      </c>
      <c r="C42" s="25">
        <v>10236</v>
      </c>
      <c r="D42" s="25">
        <v>7995</v>
      </c>
      <c r="E42" s="25">
        <v>1030125</v>
      </c>
      <c r="F42" s="25">
        <v>1395979</v>
      </c>
      <c r="G42" s="25">
        <f>SUM(C42:F42)</f>
        <v>2444335</v>
      </c>
      <c r="H42" s="26">
        <v>15.821774193548386</v>
      </c>
      <c r="I42" s="26">
        <v>12.357862903225806</v>
      </c>
      <c r="J42" s="26">
        <v>1592.2631048387095</v>
      </c>
      <c r="K42" s="26">
        <v>2157.7632392473115</v>
      </c>
      <c r="L42" s="26">
        <f t="shared" si="5"/>
        <v>3778.2059811827953</v>
      </c>
    </row>
    <row r="43" spans="1:12" s="14" customFormat="1">
      <c r="A43" s="16"/>
      <c r="B43" s="16" t="s">
        <v>217</v>
      </c>
      <c r="C43" s="17">
        <v>10236</v>
      </c>
      <c r="D43" s="17">
        <v>7995</v>
      </c>
      <c r="E43" s="17">
        <v>1030125</v>
      </c>
      <c r="F43" s="17">
        <v>1395979</v>
      </c>
      <c r="G43" s="17">
        <f>C43+D43+E43+F43</f>
        <v>2444335</v>
      </c>
      <c r="H43" s="17"/>
      <c r="I43" s="17">
        <v>12.357862903225806</v>
      </c>
      <c r="J43" s="17">
        <v>1592.2631048387095</v>
      </c>
      <c r="K43" s="17">
        <v>2157.7632392473115</v>
      </c>
      <c r="L43" s="17">
        <f t="shared" si="5"/>
        <v>3762.3842069892471</v>
      </c>
    </row>
    <row r="44" spans="1:12" s="14" customFormat="1">
      <c r="A44" s="23">
        <v>11</v>
      </c>
      <c r="B44" s="24" t="s">
        <v>27</v>
      </c>
      <c r="C44" s="25">
        <v>5554191</v>
      </c>
      <c r="D44" s="25">
        <v>1257651</v>
      </c>
      <c r="E44" s="25">
        <v>19103022</v>
      </c>
      <c r="F44" s="25">
        <v>3704340</v>
      </c>
      <c r="G44" s="25">
        <f t="shared" ref="G44:G46" si="7">SUM(C44:F44)</f>
        <v>29619204</v>
      </c>
      <c r="H44" s="28">
        <v>8585.1070564516122</v>
      </c>
      <c r="I44" s="28">
        <v>1943.9497983870965</v>
      </c>
      <c r="J44" s="26">
        <v>29527.520564516126</v>
      </c>
      <c r="K44" s="26">
        <v>5725.7943548387084</v>
      </c>
      <c r="L44" s="26">
        <f t="shared" si="5"/>
        <v>45782.37177419354</v>
      </c>
    </row>
    <row r="45" spans="1:12" s="29" customFormat="1" ht="16.5" customHeight="1">
      <c r="A45" s="22"/>
      <c r="B45" s="22" t="s">
        <v>75</v>
      </c>
      <c r="C45" s="17">
        <v>5554191</v>
      </c>
      <c r="D45" s="17">
        <v>1257651</v>
      </c>
      <c r="E45" s="17">
        <v>19103022</v>
      </c>
      <c r="F45" s="17">
        <v>3704340</v>
      </c>
      <c r="G45" s="17">
        <f>G44-G46</f>
        <v>29619204</v>
      </c>
      <c r="H45" s="17">
        <v>8585.1070564516122</v>
      </c>
      <c r="I45" s="17">
        <v>1943.9497983870965</v>
      </c>
      <c r="J45" s="17">
        <v>29527.520564516126</v>
      </c>
      <c r="K45" s="17">
        <v>5725.7943548387084</v>
      </c>
      <c r="L45" s="17">
        <f t="shared" si="5"/>
        <v>45782.37177419354</v>
      </c>
    </row>
    <row r="46" spans="1:12" s="14" customFormat="1">
      <c r="A46" s="22"/>
      <c r="B46" s="22" t="s">
        <v>77</v>
      </c>
      <c r="C46" s="17"/>
      <c r="D46" s="17"/>
      <c r="E46" s="73"/>
      <c r="F46" s="73"/>
      <c r="G46" s="17">
        <f t="shared" si="7"/>
        <v>0</v>
      </c>
      <c r="H46" s="30"/>
      <c r="I46" s="30"/>
      <c r="J46" s="30"/>
      <c r="K46" s="30"/>
      <c r="L46" s="30">
        <f t="shared" si="5"/>
        <v>0</v>
      </c>
    </row>
    <row r="47" spans="1:12" s="14" customFormat="1">
      <c r="A47" s="23">
        <v>12</v>
      </c>
      <c r="B47" s="24" t="s">
        <v>29</v>
      </c>
      <c r="C47" s="31">
        <v>0</v>
      </c>
      <c r="D47" s="31">
        <v>0</v>
      </c>
      <c r="E47" s="31">
        <v>0</v>
      </c>
      <c r="F47" s="31">
        <v>11937</v>
      </c>
      <c r="G47" s="31">
        <f>SUM(C47:F47)</f>
        <v>11937</v>
      </c>
      <c r="H47" s="32" t="s">
        <v>206</v>
      </c>
      <c r="I47" s="32" t="s">
        <v>206</v>
      </c>
      <c r="J47" s="32" t="s">
        <v>206</v>
      </c>
      <c r="K47" s="32">
        <v>18.451008064516127</v>
      </c>
      <c r="L47" s="32">
        <f>H47+I47+J47+K47</f>
        <v>18.451008064516127</v>
      </c>
    </row>
    <row r="48" spans="1:12" s="14" customFormat="1">
      <c r="A48" s="22"/>
      <c r="B48" s="22" t="s">
        <v>80</v>
      </c>
      <c r="C48" s="17"/>
      <c r="D48" s="17"/>
      <c r="E48" s="17"/>
      <c r="F48" s="17">
        <v>11937</v>
      </c>
      <c r="G48" s="17">
        <f>G47</f>
        <v>11937</v>
      </c>
      <c r="H48" s="17"/>
      <c r="I48" s="17"/>
      <c r="J48" s="17"/>
      <c r="K48" s="17"/>
      <c r="L48" s="17"/>
    </row>
    <row r="49" spans="1:12" s="14" customFormat="1">
      <c r="A49" s="23">
        <v>13</v>
      </c>
      <c r="B49" s="24" t="s">
        <v>31</v>
      </c>
      <c r="C49" s="25">
        <v>0</v>
      </c>
      <c r="D49" s="25">
        <v>0</v>
      </c>
      <c r="E49" s="25">
        <v>734164</v>
      </c>
      <c r="F49" s="25">
        <v>491987</v>
      </c>
      <c r="G49" s="25">
        <f>SUM(C49:F49)</f>
        <v>1226151</v>
      </c>
      <c r="H49" s="28" t="s">
        <v>206</v>
      </c>
      <c r="I49" s="28" t="s">
        <v>206</v>
      </c>
      <c r="J49" s="26">
        <v>1134.7965053763439</v>
      </c>
      <c r="K49" s="26">
        <v>760.46377688172038</v>
      </c>
      <c r="L49" s="26">
        <f t="shared" ref="L49:L71" si="8">H49+I49+J49+K49</f>
        <v>1895.2602822580643</v>
      </c>
    </row>
    <row r="50" spans="1:12" s="14" customFormat="1">
      <c r="A50" s="22"/>
      <c r="B50" s="22" t="s">
        <v>234</v>
      </c>
      <c r="C50" s="17"/>
      <c r="D50" s="17"/>
      <c r="E50" s="17">
        <v>734164</v>
      </c>
      <c r="F50" s="17">
        <v>491987</v>
      </c>
      <c r="G50" s="17">
        <f t="shared" ref="G50" si="9">G49</f>
        <v>1226151</v>
      </c>
      <c r="H50" s="17"/>
      <c r="I50" s="17"/>
      <c r="J50" s="17">
        <v>1134.7965053763439</v>
      </c>
      <c r="K50" s="17">
        <v>760.46377688172038</v>
      </c>
      <c r="L50" s="17">
        <f t="shared" si="8"/>
        <v>1895.2602822580643</v>
      </c>
    </row>
    <row r="51" spans="1:12" s="14" customFormat="1">
      <c r="A51" s="23">
        <v>14</v>
      </c>
      <c r="B51" s="24" t="s">
        <v>32</v>
      </c>
      <c r="C51" s="25">
        <v>0</v>
      </c>
      <c r="D51" s="25">
        <v>0</v>
      </c>
      <c r="E51" s="25">
        <v>1987788</v>
      </c>
      <c r="F51" s="25">
        <v>452610</v>
      </c>
      <c r="G51" s="25">
        <f t="shared" ref="G51:G58" si="10">SUM(C51:F51)</f>
        <v>2440398</v>
      </c>
      <c r="H51" s="26" t="s">
        <v>206</v>
      </c>
      <c r="I51" s="26" t="s">
        <v>206</v>
      </c>
      <c r="J51" s="26">
        <v>3072.5217741935485</v>
      </c>
      <c r="K51" s="26">
        <v>699.59879032258061</v>
      </c>
      <c r="L51" s="26">
        <f t="shared" si="8"/>
        <v>3772.120564516129</v>
      </c>
    </row>
    <row r="52" spans="1:12" s="14" customFormat="1">
      <c r="A52" s="22"/>
      <c r="B52" s="22" t="s">
        <v>86</v>
      </c>
      <c r="C52" s="17"/>
      <c r="D52" s="17"/>
      <c r="E52" s="17">
        <v>795116</v>
      </c>
      <c r="F52" s="17">
        <v>13578</v>
      </c>
      <c r="G52" s="17">
        <f t="shared" si="10"/>
        <v>808694</v>
      </c>
      <c r="H52" s="17"/>
      <c r="I52" s="17"/>
      <c r="J52" s="17">
        <v>1229.009946236559</v>
      </c>
      <c r="K52" s="17">
        <v>20.987499999999997</v>
      </c>
      <c r="L52" s="17">
        <f t="shared" si="8"/>
        <v>1249.997446236559</v>
      </c>
    </row>
    <row r="53" spans="1:12" s="14" customFormat="1" ht="14.25" customHeight="1">
      <c r="A53" s="22"/>
      <c r="B53" s="22" t="s">
        <v>88</v>
      </c>
      <c r="C53" s="17"/>
      <c r="D53" s="17"/>
      <c r="E53" s="17">
        <v>198779</v>
      </c>
      <c r="F53" s="17">
        <v>316827</v>
      </c>
      <c r="G53" s="17">
        <f t="shared" si="10"/>
        <v>515606</v>
      </c>
      <c r="H53" s="17"/>
      <c r="I53" s="17"/>
      <c r="J53" s="17">
        <v>307</v>
      </c>
      <c r="K53" s="17">
        <v>489.61129032258066</v>
      </c>
      <c r="L53" s="17">
        <f t="shared" si="8"/>
        <v>796.61129032258066</v>
      </c>
    </row>
    <row r="54" spans="1:12" s="14" customFormat="1">
      <c r="A54" s="22"/>
      <c r="B54" s="22" t="s">
        <v>90</v>
      </c>
      <c r="C54" s="17"/>
      <c r="D54" s="17"/>
      <c r="E54" s="17">
        <v>159023</v>
      </c>
      <c r="F54" s="17">
        <v>122205</v>
      </c>
      <c r="G54" s="17">
        <f t="shared" si="10"/>
        <v>281228</v>
      </c>
      <c r="H54" s="17"/>
      <c r="I54" s="17"/>
      <c r="J54" s="17">
        <v>246</v>
      </c>
      <c r="K54" s="17">
        <v>189</v>
      </c>
      <c r="L54" s="17">
        <f t="shared" si="8"/>
        <v>435</v>
      </c>
    </row>
    <row r="55" spans="1:12" s="14" customFormat="1">
      <c r="A55" s="22"/>
      <c r="B55" s="22" t="s">
        <v>92</v>
      </c>
      <c r="C55" s="17"/>
      <c r="D55" s="17"/>
      <c r="E55" s="17">
        <v>596336</v>
      </c>
      <c r="F55" s="17">
        <v>0</v>
      </c>
      <c r="G55" s="17">
        <f t="shared" si="10"/>
        <v>596336</v>
      </c>
      <c r="H55" s="17"/>
      <c r="I55" s="17"/>
      <c r="J55" s="17">
        <v>922</v>
      </c>
      <c r="K55" s="17">
        <v>0</v>
      </c>
      <c r="L55" s="17">
        <f t="shared" si="8"/>
        <v>922</v>
      </c>
    </row>
    <row r="56" spans="1:12" s="14" customFormat="1">
      <c r="A56" s="22"/>
      <c r="B56" s="22" t="s">
        <v>94</v>
      </c>
      <c r="C56" s="17"/>
      <c r="D56" s="17"/>
      <c r="E56" s="17">
        <v>99389</v>
      </c>
      <c r="F56" s="17">
        <v>0</v>
      </c>
      <c r="G56" s="17">
        <f t="shared" si="10"/>
        <v>99389</v>
      </c>
      <c r="H56" s="17"/>
      <c r="I56" s="17"/>
      <c r="J56" s="17">
        <v>154</v>
      </c>
      <c r="K56" s="17">
        <v>0</v>
      </c>
      <c r="L56" s="17">
        <f t="shared" si="8"/>
        <v>154</v>
      </c>
    </row>
    <row r="57" spans="1:12" s="14" customFormat="1">
      <c r="A57" s="22"/>
      <c r="B57" s="22" t="s">
        <v>96</v>
      </c>
      <c r="C57" s="17"/>
      <c r="D57" s="17"/>
      <c r="E57" s="17">
        <v>139145</v>
      </c>
      <c r="F57" s="17">
        <v>0</v>
      </c>
      <c r="G57" s="17">
        <f t="shared" si="10"/>
        <v>139145</v>
      </c>
      <c r="H57" s="17"/>
      <c r="I57" s="17"/>
      <c r="J57" s="17">
        <v>215</v>
      </c>
      <c r="K57" s="17">
        <v>0</v>
      </c>
      <c r="L57" s="17">
        <f t="shared" si="8"/>
        <v>215</v>
      </c>
    </row>
    <row r="58" spans="1:12" s="14" customFormat="1">
      <c r="A58" s="18">
        <v>15</v>
      </c>
      <c r="B58" s="19" t="s">
        <v>34</v>
      </c>
      <c r="C58" s="20">
        <v>0</v>
      </c>
      <c r="D58" s="20">
        <v>0</v>
      </c>
      <c r="E58" s="20">
        <v>146971</v>
      </c>
      <c r="F58" s="20">
        <v>373999</v>
      </c>
      <c r="G58" s="20">
        <f t="shared" si="10"/>
        <v>520970</v>
      </c>
      <c r="H58" s="21" t="s">
        <v>206</v>
      </c>
      <c r="I58" s="21" t="s">
        <v>206</v>
      </c>
      <c r="J58" s="21">
        <v>227.17291666666665</v>
      </c>
      <c r="K58" s="21">
        <v>578.08985215053758</v>
      </c>
      <c r="L58" s="33">
        <f t="shared" si="8"/>
        <v>805.26276881720423</v>
      </c>
    </row>
    <row r="59" spans="1:12" s="14" customFormat="1">
      <c r="A59" s="22"/>
      <c r="B59" s="22" t="s">
        <v>235</v>
      </c>
      <c r="C59" s="17"/>
      <c r="D59" s="17"/>
      <c r="E59" s="17">
        <v>146971</v>
      </c>
      <c r="F59" s="17">
        <v>373999</v>
      </c>
      <c r="G59" s="17">
        <f>G58</f>
        <v>520970</v>
      </c>
      <c r="H59" s="17"/>
      <c r="I59" s="17"/>
      <c r="J59" s="17">
        <v>227.17291666666665</v>
      </c>
      <c r="K59" s="17">
        <v>578.08985215053758</v>
      </c>
      <c r="L59" s="17">
        <f t="shared" si="8"/>
        <v>805.26276881720423</v>
      </c>
    </row>
    <row r="60" spans="1:12" s="14" customFormat="1">
      <c r="A60" s="23">
        <v>16</v>
      </c>
      <c r="B60" s="24" t="s">
        <v>36</v>
      </c>
      <c r="C60" s="25">
        <v>0</v>
      </c>
      <c r="D60" s="25">
        <v>0</v>
      </c>
      <c r="E60" s="25">
        <v>704683</v>
      </c>
      <c r="F60" s="25">
        <v>339333</v>
      </c>
      <c r="G60" s="25">
        <f>SUM(C60:F60)</f>
        <v>1044016</v>
      </c>
      <c r="H60" s="26" t="s">
        <v>206</v>
      </c>
      <c r="I60" s="26" t="s">
        <v>206</v>
      </c>
      <c r="J60" s="26">
        <v>1089.227755376344</v>
      </c>
      <c r="K60" s="26">
        <v>524.50665322580642</v>
      </c>
      <c r="L60" s="26">
        <f t="shared" si="8"/>
        <v>1613.7344086021503</v>
      </c>
    </row>
    <row r="61" spans="1:12" s="14" customFormat="1">
      <c r="A61" s="22"/>
      <c r="B61" s="16" t="s">
        <v>102</v>
      </c>
      <c r="C61" s="17"/>
      <c r="D61" s="17"/>
      <c r="E61" s="17">
        <v>704683</v>
      </c>
      <c r="F61" s="17">
        <v>339333</v>
      </c>
      <c r="G61" s="17">
        <f>G60</f>
        <v>1044016</v>
      </c>
      <c r="H61" s="17"/>
      <c r="I61" s="17"/>
      <c r="J61" s="17">
        <v>1089.227755376344</v>
      </c>
      <c r="K61" s="17">
        <v>524.50665322580642</v>
      </c>
      <c r="L61" s="17">
        <f t="shared" si="8"/>
        <v>1613.7344086021503</v>
      </c>
    </row>
    <row r="62" spans="1:12" s="14" customFormat="1">
      <c r="A62" s="23">
        <v>17</v>
      </c>
      <c r="B62" s="24" t="s">
        <v>38</v>
      </c>
      <c r="C62" s="25">
        <v>0</v>
      </c>
      <c r="D62" s="25">
        <v>0</v>
      </c>
      <c r="E62" s="25">
        <v>556320</v>
      </c>
      <c r="F62" s="25">
        <v>548817</v>
      </c>
      <c r="G62" s="25">
        <f>SUM(C62:F62)</f>
        <v>1105137</v>
      </c>
      <c r="H62" s="26" t="s">
        <v>206</v>
      </c>
      <c r="I62" s="26" t="s">
        <v>206</v>
      </c>
      <c r="J62" s="26">
        <v>859.90322580645159</v>
      </c>
      <c r="K62" s="26">
        <v>848.30584677419347</v>
      </c>
      <c r="L62" s="26">
        <f t="shared" si="8"/>
        <v>1708.2090725806452</v>
      </c>
    </row>
    <row r="63" spans="1:12" s="14" customFormat="1">
      <c r="A63" s="22"/>
      <c r="B63" s="22" t="s">
        <v>236</v>
      </c>
      <c r="C63" s="17"/>
      <c r="D63" s="17"/>
      <c r="E63" s="17">
        <v>556320</v>
      </c>
      <c r="F63" s="17">
        <v>548817</v>
      </c>
      <c r="G63" s="17">
        <f>G62</f>
        <v>1105137</v>
      </c>
      <c r="H63" s="17"/>
      <c r="I63" s="17"/>
      <c r="J63" s="17">
        <v>859.90322580645159</v>
      </c>
      <c r="K63" s="17">
        <v>848.30584677419347</v>
      </c>
      <c r="L63" s="17">
        <f t="shared" si="8"/>
        <v>1708.2090725806452</v>
      </c>
    </row>
    <row r="64" spans="1:12" s="14" customFormat="1" ht="15" customHeight="1">
      <c r="A64" s="23">
        <v>18</v>
      </c>
      <c r="B64" s="24" t="s">
        <v>40</v>
      </c>
      <c r="C64" s="25">
        <v>0</v>
      </c>
      <c r="D64" s="25">
        <v>0</v>
      </c>
      <c r="E64" s="25">
        <v>2781519</v>
      </c>
      <c r="F64" s="25">
        <v>2402329</v>
      </c>
      <c r="G64" s="25">
        <f>SUM(C64:F64)</f>
        <v>5183848</v>
      </c>
      <c r="H64" s="26" t="s">
        <v>206</v>
      </c>
      <c r="I64" s="26" t="s">
        <v>206</v>
      </c>
      <c r="J64" s="26">
        <v>4299.3909274193538</v>
      </c>
      <c r="K64" s="26">
        <v>3713.2773521505374</v>
      </c>
      <c r="L64" s="26">
        <f t="shared" si="8"/>
        <v>8012.6682795698907</v>
      </c>
    </row>
    <row r="65" spans="1:13" s="14" customFormat="1">
      <c r="A65" s="34"/>
      <c r="B65" s="34" t="s">
        <v>108</v>
      </c>
      <c r="C65" s="17"/>
      <c r="D65" s="17"/>
      <c r="E65" s="17">
        <v>536277</v>
      </c>
      <c r="F65" s="17">
        <v>463169</v>
      </c>
      <c r="G65" s="27">
        <f>SUM(C65:F65)</f>
        <v>999446</v>
      </c>
      <c r="H65" s="27"/>
      <c r="I65" s="27"/>
      <c r="J65" s="27">
        <v>828.92278225806444</v>
      </c>
      <c r="K65" s="27">
        <v>715.91982526881714</v>
      </c>
      <c r="L65" s="27">
        <f t="shared" si="8"/>
        <v>1544.8426075268817</v>
      </c>
    </row>
    <row r="66" spans="1:13" s="14" customFormat="1">
      <c r="A66" s="34"/>
      <c r="B66" s="34" t="s">
        <v>109</v>
      </c>
      <c r="C66" s="17"/>
      <c r="D66" s="17"/>
      <c r="E66" s="17">
        <v>1171019</v>
      </c>
      <c r="F66" s="17">
        <v>1011381</v>
      </c>
      <c r="G66" s="27">
        <f>SUM(C66:F66)</f>
        <v>2182400</v>
      </c>
      <c r="H66" s="27"/>
      <c r="I66" s="27"/>
      <c r="J66" s="27">
        <v>1810.0428091397848</v>
      </c>
      <c r="K66" s="27">
        <v>1563.2905241935482</v>
      </c>
      <c r="L66" s="27">
        <f t="shared" si="8"/>
        <v>3373.333333333333</v>
      </c>
    </row>
    <row r="67" spans="1:13" s="14" customFormat="1">
      <c r="A67" s="34"/>
      <c r="B67" s="34" t="s">
        <v>110</v>
      </c>
      <c r="C67" s="17"/>
      <c r="D67" s="17"/>
      <c r="E67" s="17">
        <v>1074223</v>
      </c>
      <c r="F67" s="17">
        <v>927779</v>
      </c>
      <c r="G67" s="27">
        <f>SUM(C67:F67)</f>
        <v>2002002</v>
      </c>
      <c r="H67" s="27"/>
      <c r="I67" s="27"/>
      <c r="J67" s="27">
        <v>1660.4253360215052</v>
      </c>
      <c r="K67" s="27">
        <v>1434.0670026881721</v>
      </c>
      <c r="L67" s="27">
        <f t="shared" si="8"/>
        <v>3094.4923387096774</v>
      </c>
    </row>
    <row r="68" spans="1:13" s="35" customFormat="1">
      <c r="A68" s="23">
        <v>19</v>
      </c>
      <c r="B68" s="24" t="s">
        <v>41</v>
      </c>
      <c r="C68" s="25">
        <v>191429</v>
      </c>
      <c r="D68" s="25">
        <v>6941</v>
      </c>
      <c r="E68" s="25">
        <v>588019</v>
      </c>
      <c r="F68" s="25">
        <v>604647</v>
      </c>
      <c r="G68" s="25">
        <f>SUM(C68:F68)</f>
        <v>1391036</v>
      </c>
      <c r="H68" s="26">
        <v>295.8915994623656</v>
      </c>
      <c r="I68" s="26">
        <v>10.72869623655914</v>
      </c>
      <c r="J68" s="26">
        <v>908.90033602150538</v>
      </c>
      <c r="K68" s="26">
        <v>934.60221774193542</v>
      </c>
      <c r="L68" s="26">
        <f t="shared" si="8"/>
        <v>2150.1228494623656</v>
      </c>
      <c r="M68" s="14"/>
    </row>
    <row r="69" spans="1:13" s="35" customFormat="1">
      <c r="A69" s="34"/>
      <c r="B69" s="34" t="s">
        <v>237</v>
      </c>
      <c r="C69" s="17">
        <v>191429</v>
      </c>
      <c r="D69" s="17">
        <v>6941</v>
      </c>
      <c r="E69" s="17">
        <v>588019</v>
      </c>
      <c r="F69" s="17">
        <v>604647</v>
      </c>
      <c r="G69" s="17">
        <f t="shared" ref="G69" si="11">G68</f>
        <v>1391036</v>
      </c>
      <c r="H69" s="17">
        <v>295.8915994623656</v>
      </c>
      <c r="I69" s="17">
        <v>10.72869623655914</v>
      </c>
      <c r="J69" s="17">
        <v>908.90033602150538</v>
      </c>
      <c r="K69" s="17">
        <v>934.60221774193542</v>
      </c>
      <c r="L69" s="17">
        <f t="shared" si="8"/>
        <v>2150.1228494623656</v>
      </c>
      <c r="M69" s="14"/>
    </row>
    <row r="70" spans="1:13" s="35" customFormat="1" ht="31.5" customHeight="1">
      <c r="A70" s="23">
        <v>20</v>
      </c>
      <c r="B70" s="24" t="s">
        <v>43</v>
      </c>
      <c r="C70" s="25">
        <v>11455</v>
      </c>
      <c r="D70" s="25">
        <v>0</v>
      </c>
      <c r="E70" s="25">
        <v>4854003</v>
      </c>
      <c r="F70" s="25">
        <v>3697024</v>
      </c>
      <c r="G70" s="25">
        <f>SUM(C70:F70)</f>
        <v>8562482</v>
      </c>
      <c r="H70" s="26">
        <v>17.705981182795696</v>
      </c>
      <c r="I70" s="26" t="s">
        <v>206</v>
      </c>
      <c r="J70" s="26">
        <v>7502.8272177419349</v>
      </c>
      <c r="K70" s="26">
        <v>5714.4860215053759</v>
      </c>
      <c r="L70" s="26">
        <f t="shared" si="8"/>
        <v>13235.019220430106</v>
      </c>
      <c r="M70" s="14"/>
    </row>
    <row r="71" spans="1:13" s="35" customFormat="1">
      <c r="A71" s="34"/>
      <c r="B71" s="34" t="s">
        <v>112</v>
      </c>
      <c r="C71" s="17"/>
      <c r="D71" s="17"/>
      <c r="E71" s="17">
        <v>4854003</v>
      </c>
      <c r="F71" s="17">
        <v>3682235.9040000001</v>
      </c>
      <c r="G71" s="27">
        <f>F71+E71</f>
        <v>8536238.9039999992</v>
      </c>
      <c r="H71" s="27"/>
      <c r="I71" s="27"/>
      <c r="J71" s="27">
        <v>7502.8272177419349</v>
      </c>
      <c r="K71" s="27">
        <v>5714.4860215053759</v>
      </c>
      <c r="L71" s="27">
        <f t="shared" si="8"/>
        <v>13217.313239247311</v>
      </c>
    </row>
    <row r="72" spans="1:13" s="35" customFormat="1">
      <c r="A72" s="34"/>
      <c r="B72" s="34" t="s">
        <v>113</v>
      </c>
      <c r="C72" s="17"/>
      <c r="D72" s="17"/>
      <c r="E72" s="17"/>
      <c r="F72" s="17">
        <v>14788.096</v>
      </c>
      <c r="G72" s="27">
        <f>F72+E72</f>
        <v>14788.096</v>
      </c>
      <c r="H72" s="27"/>
      <c r="I72" s="27"/>
      <c r="J72" s="27"/>
      <c r="K72" s="27"/>
      <c r="L72" s="27"/>
    </row>
    <row r="73" spans="1:13" s="35" customFormat="1">
      <c r="A73" s="23">
        <v>21</v>
      </c>
      <c r="B73" s="24" t="s">
        <v>45</v>
      </c>
      <c r="C73" s="25">
        <v>0</v>
      </c>
      <c r="D73" s="25">
        <v>458682</v>
      </c>
      <c r="E73" s="25">
        <v>724005</v>
      </c>
      <c r="F73" s="25">
        <v>491445</v>
      </c>
      <c r="G73" s="25">
        <f>SUM(C73:F73)</f>
        <v>1674132</v>
      </c>
      <c r="H73" s="26" t="s">
        <v>206</v>
      </c>
      <c r="I73" s="26">
        <v>708.98427419354834</v>
      </c>
      <c r="J73" s="26">
        <v>1119.09375</v>
      </c>
      <c r="K73" s="26">
        <v>759.62600806451599</v>
      </c>
      <c r="L73" s="26">
        <f>H73+I73+J73+K73</f>
        <v>2587.7040322580642</v>
      </c>
    </row>
    <row r="74" spans="1:13" s="35" customFormat="1">
      <c r="A74" s="34"/>
      <c r="B74" s="34" t="s">
        <v>238</v>
      </c>
      <c r="C74" s="17"/>
      <c r="D74" s="17"/>
      <c r="E74" s="17">
        <v>724005</v>
      </c>
      <c r="F74" s="17">
        <v>216235.8</v>
      </c>
      <c r="G74" s="27">
        <f>E74+F74</f>
        <v>940240.8</v>
      </c>
      <c r="H74" s="27"/>
      <c r="I74" s="27"/>
      <c r="J74" s="27">
        <v>1119.09375</v>
      </c>
      <c r="K74" s="27">
        <v>334.23544354838708</v>
      </c>
      <c r="L74" s="27">
        <f>H74+I74+J74+K74</f>
        <v>1453.3291935483871</v>
      </c>
    </row>
    <row r="75" spans="1:13" s="35" customFormat="1">
      <c r="A75" s="34"/>
      <c r="B75" s="34" t="s">
        <v>112</v>
      </c>
      <c r="C75" s="17"/>
      <c r="D75" s="17"/>
      <c r="E75" s="17">
        <v>0</v>
      </c>
      <c r="F75" s="17">
        <v>275209.2</v>
      </c>
      <c r="G75" s="27">
        <f>E75+F75</f>
        <v>275209.2</v>
      </c>
      <c r="H75" s="27"/>
      <c r="I75" s="27"/>
      <c r="J75" s="27"/>
      <c r="K75" s="27">
        <v>425.39056451612902</v>
      </c>
      <c r="L75" s="27">
        <f>H75+I75+J75+K75</f>
        <v>425.39056451612902</v>
      </c>
    </row>
    <row r="76" spans="1:13" s="35" customFormat="1">
      <c r="A76" s="18">
        <v>22</v>
      </c>
      <c r="B76" s="19" t="s">
        <v>47</v>
      </c>
      <c r="C76" s="20">
        <v>49574</v>
      </c>
      <c r="D76" s="20">
        <v>0</v>
      </c>
      <c r="E76" s="20">
        <v>2401666</v>
      </c>
      <c r="F76" s="20">
        <v>802216</v>
      </c>
      <c r="G76" s="20">
        <f>SUM(C76:F76)</f>
        <v>3253456</v>
      </c>
      <c r="H76" s="21">
        <v>76.62647849462364</v>
      </c>
      <c r="I76" s="21" t="s">
        <v>206</v>
      </c>
      <c r="J76" s="21">
        <v>3712.2525537634406</v>
      </c>
      <c r="K76" s="21">
        <v>1239.9844086021506</v>
      </c>
      <c r="L76" s="21">
        <f>H76+I76+J76+K76</f>
        <v>5028.8634408602147</v>
      </c>
    </row>
    <row r="77" spans="1:13" s="35" customFormat="1">
      <c r="A77" s="34"/>
      <c r="B77" s="34" t="s">
        <v>239</v>
      </c>
      <c r="C77" s="17">
        <v>49574</v>
      </c>
      <c r="D77" s="17">
        <v>0</v>
      </c>
      <c r="E77" s="17">
        <v>2401666</v>
      </c>
      <c r="F77" s="17">
        <v>802216</v>
      </c>
      <c r="G77" s="27">
        <f>F77+E77+C77</f>
        <v>3253456</v>
      </c>
      <c r="H77" s="27">
        <v>76.62647849462364</v>
      </c>
      <c r="I77" s="27"/>
      <c r="J77" s="27">
        <v>3712.2525537634406</v>
      </c>
      <c r="K77" s="27">
        <v>1239.9844086021506</v>
      </c>
      <c r="L77" s="27">
        <f>L76</f>
        <v>5028.8634408602147</v>
      </c>
    </row>
    <row r="78" spans="1:13" s="35" customFormat="1">
      <c r="A78" s="23">
        <v>23</v>
      </c>
      <c r="B78" s="24" t="s">
        <v>49</v>
      </c>
      <c r="C78" s="25">
        <v>782506</v>
      </c>
      <c r="D78" s="25">
        <v>9741</v>
      </c>
      <c r="E78" s="25">
        <v>450823</v>
      </c>
      <c r="F78" s="25">
        <v>437855</v>
      </c>
      <c r="G78" s="25">
        <f>SUM(C78:F78)</f>
        <v>1680925</v>
      </c>
      <c r="H78" s="26">
        <v>1209.5186827956989</v>
      </c>
      <c r="I78" s="26">
        <v>15.05665322580645</v>
      </c>
      <c r="J78" s="26">
        <v>696.83662634408597</v>
      </c>
      <c r="K78" s="26">
        <v>676.79200268817192</v>
      </c>
      <c r="L78" s="26">
        <f>H78+I78+J78+K78</f>
        <v>2598.2039650537631</v>
      </c>
    </row>
    <row r="79" spans="1:13" s="35" customFormat="1">
      <c r="A79" s="34"/>
      <c r="B79" s="34" t="s">
        <v>240</v>
      </c>
      <c r="C79" s="17">
        <v>782506</v>
      </c>
      <c r="D79" s="17">
        <v>9741</v>
      </c>
      <c r="E79" s="17">
        <v>81148.14</v>
      </c>
      <c r="F79" s="17">
        <v>37655.53</v>
      </c>
      <c r="G79" s="27">
        <f>C79+D79+E79+F79</f>
        <v>911050.67</v>
      </c>
      <c r="H79" s="27">
        <v>1209.5186827956989</v>
      </c>
      <c r="I79" s="27">
        <v>15.05665322580645</v>
      </c>
      <c r="J79" s="27">
        <v>125.43059274193547</v>
      </c>
      <c r="K79" s="27">
        <v>58.204112231182791</v>
      </c>
      <c r="L79" s="27">
        <f>SUM(H79:K79)</f>
        <v>1408.2100409946236</v>
      </c>
    </row>
    <row r="80" spans="1:13" s="35" customFormat="1">
      <c r="A80" s="34"/>
      <c r="B80" s="34" t="s">
        <v>117</v>
      </c>
      <c r="C80" s="17"/>
      <c r="D80" s="17"/>
      <c r="E80" s="17">
        <v>369674.86</v>
      </c>
      <c r="F80" s="17">
        <v>400199.47000000003</v>
      </c>
      <c r="G80" s="27">
        <f>C80+D80+E80+F80</f>
        <v>769874.33000000007</v>
      </c>
      <c r="H80" s="27"/>
      <c r="I80" s="27"/>
      <c r="J80" s="27">
        <v>571.4060336021505</v>
      </c>
      <c r="K80" s="27">
        <v>618.58789045698927</v>
      </c>
      <c r="L80" s="27">
        <f>SUM(H80:K80)</f>
        <v>1189.9939240591398</v>
      </c>
    </row>
    <row r="81" spans="1:12" s="35" customFormat="1">
      <c r="A81" s="23">
        <v>24</v>
      </c>
      <c r="B81" s="24" t="s">
        <v>51</v>
      </c>
      <c r="C81" s="25">
        <v>0</v>
      </c>
      <c r="D81" s="25">
        <v>0</v>
      </c>
      <c r="E81" s="25">
        <v>654905</v>
      </c>
      <c r="F81" s="25">
        <v>643587</v>
      </c>
      <c r="G81" s="25">
        <f>SUM(C81:F81)</f>
        <v>1298492</v>
      </c>
      <c r="H81" s="26" t="s">
        <v>206</v>
      </c>
      <c r="I81" s="26" t="s">
        <v>206</v>
      </c>
      <c r="J81" s="26">
        <v>1012.2859543010752</v>
      </c>
      <c r="K81" s="26">
        <v>994.79173387096762</v>
      </c>
      <c r="L81" s="26">
        <f t="shared" ref="L81:L96" si="12">H81+I81+J81+K81</f>
        <v>2007.0776881720428</v>
      </c>
    </row>
    <row r="82" spans="1:12" s="35" customFormat="1">
      <c r="A82" s="34"/>
      <c r="B82" s="34" t="s">
        <v>118</v>
      </c>
      <c r="C82" s="17"/>
      <c r="D82" s="17"/>
      <c r="E82" s="17">
        <v>654905</v>
      </c>
      <c r="F82" s="17">
        <v>643587</v>
      </c>
      <c r="G82" s="17">
        <f>SUM(C82:F82)</f>
        <v>1298492</v>
      </c>
      <c r="H82" s="27"/>
      <c r="I82" s="27"/>
      <c r="J82" s="27">
        <v>1012.2859543010752</v>
      </c>
      <c r="K82" s="27">
        <v>994.79173387096762</v>
      </c>
      <c r="L82" s="27">
        <f t="shared" si="12"/>
        <v>2007.0776881720428</v>
      </c>
    </row>
    <row r="83" spans="1:12" s="35" customFormat="1">
      <c r="A83" s="23">
        <v>25</v>
      </c>
      <c r="B83" s="24" t="s">
        <v>52</v>
      </c>
      <c r="C83" s="25">
        <v>301673</v>
      </c>
      <c r="D83" s="25">
        <v>0</v>
      </c>
      <c r="E83" s="25">
        <v>1999522</v>
      </c>
      <c r="F83" s="25">
        <v>993448</v>
      </c>
      <c r="G83" s="25">
        <f t="shared" ref="G83:G90" si="13">SUM(C83:F83)</f>
        <v>3294643</v>
      </c>
      <c r="H83" s="26">
        <v>466.29563172043009</v>
      </c>
      <c r="I83" s="26" t="s">
        <v>206</v>
      </c>
      <c r="J83" s="26">
        <v>3090.6590053763439</v>
      </c>
      <c r="K83" s="26">
        <v>1535.571505376344</v>
      </c>
      <c r="L83" s="26">
        <f t="shared" si="12"/>
        <v>5092.5261424731179</v>
      </c>
    </row>
    <row r="84" spans="1:12" s="35" customFormat="1">
      <c r="A84" s="34"/>
      <c r="B84" s="34" t="s">
        <v>241</v>
      </c>
      <c r="C84" s="17">
        <v>301673</v>
      </c>
      <c r="D84" s="17"/>
      <c r="E84" s="17">
        <v>365913</v>
      </c>
      <c r="F84" s="17">
        <v>508645</v>
      </c>
      <c r="G84" s="27">
        <f t="shared" si="13"/>
        <v>1176231</v>
      </c>
      <c r="H84" s="27">
        <v>466.29563172043009</v>
      </c>
      <c r="I84" s="27"/>
      <c r="J84" s="27">
        <v>565.59133064516129</v>
      </c>
      <c r="K84" s="27">
        <v>786.21202956989237</v>
      </c>
      <c r="L84" s="27">
        <f t="shared" si="12"/>
        <v>1818.0989919354838</v>
      </c>
    </row>
    <row r="85" spans="1:12" s="35" customFormat="1">
      <c r="A85" s="34"/>
      <c r="B85" s="34" t="s">
        <v>120</v>
      </c>
      <c r="C85" s="17"/>
      <c r="D85" s="17"/>
      <c r="E85" s="17">
        <v>1165720</v>
      </c>
      <c r="F85" s="17">
        <v>484803</v>
      </c>
      <c r="G85" s="27">
        <f t="shared" si="13"/>
        <v>1650523</v>
      </c>
      <c r="H85" s="27"/>
      <c r="I85" s="27"/>
      <c r="J85" s="27">
        <v>1801.8521505376341</v>
      </c>
      <c r="K85" s="27">
        <v>749.35947580645154</v>
      </c>
      <c r="L85" s="27">
        <f t="shared" si="12"/>
        <v>2551.2116263440857</v>
      </c>
    </row>
    <row r="86" spans="1:12" s="35" customFormat="1">
      <c r="A86" s="34"/>
      <c r="B86" s="34" t="s">
        <v>121</v>
      </c>
      <c r="C86" s="17"/>
      <c r="D86" s="17"/>
      <c r="E86" s="17">
        <v>23994</v>
      </c>
      <c r="F86" s="17"/>
      <c r="G86" s="27">
        <f t="shared" si="13"/>
        <v>23994</v>
      </c>
      <c r="H86" s="27"/>
      <c r="I86" s="27"/>
      <c r="J86" s="27">
        <v>37.087499999999999</v>
      </c>
      <c r="K86" s="27"/>
      <c r="L86" s="27">
        <f t="shared" si="12"/>
        <v>37.087499999999999</v>
      </c>
    </row>
    <row r="87" spans="1:12" s="35" customFormat="1">
      <c r="A87" s="34"/>
      <c r="B87" s="34" t="s">
        <v>122</v>
      </c>
      <c r="C87" s="17"/>
      <c r="D87" s="17"/>
      <c r="E87" s="17">
        <v>431897</v>
      </c>
      <c r="F87" s="17"/>
      <c r="G87" s="27">
        <f t="shared" si="13"/>
        <v>431897</v>
      </c>
      <c r="H87" s="27"/>
      <c r="I87" s="27"/>
      <c r="J87" s="27">
        <v>667.58272849462355</v>
      </c>
      <c r="K87" s="27"/>
      <c r="L87" s="27">
        <f t="shared" si="12"/>
        <v>667.58272849462355</v>
      </c>
    </row>
    <row r="88" spans="1:12" s="35" customFormat="1">
      <c r="A88" s="34"/>
      <c r="B88" s="34" t="s">
        <v>123</v>
      </c>
      <c r="C88" s="17"/>
      <c r="D88" s="17"/>
      <c r="E88" s="17">
        <v>9998</v>
      </c>
      <c r="F88" s="17"/>
      <c r="G88" s="27">
        <f t="shared" si="13"/>
        <v>9998</v>
      </c>
      <c r="H88" s="27"/>
      <c r="I88" s="27"/>
      <c r="J88" s="27">
        <v>15.453897849462363</v>
      </c>
      <c r="K88" s="27"/>
      <c r="L88" s="27">
        <f t="shared" si="12"/>
        <v>15.453897849462363</v>
      </c>
    </row>
    <row r="89" spans="1:12" s="35" customFormat="1">
      <c r="A89" s="34"/>
      <c r="B89" s="34" t="s">
        <v>124</v>
      </c>
      <c r="C89" s="17"/>
      <c r="D89" s="17"/>
      <c r="E89" s="17">
        <v>2000</v>
      </c>
      <c r="F89" s="17"/>
      <c r="G89" s="27"/>
      <c r="H89" s="27"/>
      <c r="I89" s="27"/>
      <c r="J89" s="27">
        <v>3.0913978494623651</v>
      </c>
      <c r="K89" s="27"/>
      <c r="L89" s="27">
        <f t="shared" si="12"/>
        <v>3.0913978494623651</v>
      </c>
    </row>
    <row r="90" spans="1:12" s="35" customFormat="1">
      <c r="A90" s="23">
        <v>26</v>
      </c>
      <c r="B90" s="24" t="s">
        <v>54</v>
      </c>
      <c r="C90" s="25">
        <v>561643</v>
      </c>
      <c r="D90" s="25">
        <v>0</v>
      </c>
      <c r="E90" s="25">
        <v>2423502</v>
      </c>
      <c r="F90" s="25">
        <v>754390</v>
      </c>
      <c r="G90" s="25">
        <f t="shared" si="13"/>
        <v>3739535</v>
      </c>
      <c r="H90" s="26">
        <v>868.13098118279561</v>
      </c>
      <c r="I90" s="26" t="s">
        <v>206</v>
      </c>
      <c r="J90" s="26">
        <v>3746.0044354838706</v>
      </c>
      <c r="K90" s="26">
        <v>1166.059811827957</v>
      </c>
      <c r="L90" s="26">
        <f t="shared" si="12"/>
        <v>5780.1952284946228</v>
      </c>
    </row>
    <row r="91" spans="1:12" s="35" customFormat="1">
      <c r="A91" s="34"/>
      <c r="B91" s="34" t="s">
        <v>125</v>
      </c>
      <c r="C91" s="17"/>
      <c r="D91" s="17"/>
      <c r="E91" s="17">
        <v>1217084</v>
      </c>
      <c r="F91" s="17">
        <v>490504</v>
      </c>
      <c r="G91" s="27">
        <f t="shared" ref="G91:G97" si="14">SUM(C91:F91)</f>
        <v>1707588</v>
      </c>
      <c r="H91" s="27"/>
      <c r="I91" s="27"/>
      <c r="J91" s="27">
        <v>1881.2454301075265</v>
      </c>
      <c r="K91" s="27">
        <v>758.17150537634404</v>
      </c>
      <c r="L91" s="27">
        <f t="shared" si="12"/>
        <v>2639.4169354838705</v>
      </c>
    </row>
    <row r="92" spans="1:12" s="35" customFormat="1">
      <c r="A92" s="34"/>
      <c r="B92" s="34" t="s">
        <v>126</v>
      </c>
      <c r="C92" s="17"/>
      <c r="D92" s="17"/>
      <c r="E92" s="17">
        <v>830049</v>
      </c>
      <c r="F92" s="17">
        <v>205194</v>
      </c>
      <c r="G92" s="27">
        <f t="shared" si="14"/>
        <v>1035243</v>
      </c>
      <c r="H92" s="27"/>
      <c r="I92" s="27"/>
      <c r="J92" s="27">
        <v>1283.0058467741935</v>
      </c>
      <c r="K92" s="27">
        <v>317.16814516129034</v>
      </c>
      <c r="L92" s="27">
        <f t="shared" si="12"/>
        <v>1600.1739919354839</v>
      </c>
    </row>
    <row r="93" spans="1:12" s="35" customFormat="1">
      <c r="A93" s="34"/>
      <c r="B93" s="34" t="s">
        <v>127</v>
      </c>
      <c r="C93" s="17"/>
      <c r="D93" s="17"/>
      <c r="E93" s="17">
        <v>253983</v>
      </c>
      <c r="F93" s="17">
        <v>2112</v>
      </c>
      <c r="G93" s="27">
        <f t="shared" si="14"/>
        <v>256095</v>
      </c>
      <c r="H93" s="27"/>
      <c r="I93" s="27"/>
      <c r="J93" s="27">
        <v>392.58124999999995</v>
      </c>
      <c r="K93" s="27">
        <v>3.2645161290322582</v>
      </c>
      <c r="L93" s="27">
        <f t="shared" si="12"/>
        <v>395.8457661290322</v>
      </c>
    </row>
    <row r="94" spans="1:12" s="35" customFormat="1">
      <c r="A94" s="34"/>
      <c r="B94" s="34" t="s">
        <v>128</v>
      </c>
      <c r="C94" s="17"/>
      <c r="D94" s="17"/>
      <c r="E94" s="17">
        <v>21084</v>
      </c>
      <c r="F94" s="17"/>
      <c r="G94" s="27">
        <f t="shared" si="14"/>
        <v>21084</v>
      </c>
      <c r="H94" s="27"/>
      <c r="I94" s="27"/>
      <c r="J94" s="27">
        <v>32.589516129032255</v>
      </c>
      <c r="K94" s="27"/>
      <c r="L94" s="27">
        <f t="shared" si="12"/>
        <v>32.589516129032255</v>
      </c>
    </row>
    <row r="95" spans="1:12" s="35" customFormat="1">
      <c r="A95" s="34"/>
      <c r="B95" s="34" t="s">
        <v>129</v>
      </c>
      <c r="C95" s="17"/>
      <c r="D95" s="17"/>
      <c r="E95" s="17">
        <v>37322</v>
      </c>
      <c r="F95" s="17">
        <v>30704</v>
      </c>
      <c r="G95" s="27">
        <f t="shared" si="14"/>
        <v>68026</v>
      </c>
      <c r="H95" s="27"/>
      <c r="I95" s="27"/>
      <c r="J95" s="27">
        <v>57.688575268817203</v>
      </c>
      <c r="K95" s="27">
        <v>47.459139784946231</v>
      </c>
      <c r="L95" s="27">
        <f t="shared" si="12"/>
        <v>105.14771505376343</v>
      </c>
    </row>
    <row r="96" spans="1:12" s="35" customFormat="1">
      <c r="A96" s="34"/>
      <c r="B96" s="34" t="s">
        <v>130</v>
      </c>
      <c r="C96" s="17"/>
      <c r="D96" s="17"/>
      <c r="E96" s="17">
        <v>63980</v>
      </c>
      <c r="F96" s="17">
        <v>25876</v>
      </c>
      <c r="G96" s="27">
        <f t="shared" si="14"/>
        <v>89856</v>
      </c>
      <c r="H96" s="27"/>
      <c r="I96" s="27"/>
      <c r="J96" s="27">
        <v>98.893817204301072</v>
      </c>
      <c r="K96" s="27">
        <v>39.996505376344082</v>
      </c>
      <c r="L96" s="27">
        <f t="shared" si="12"/>
        <v>138.89032258064515</v>
      </c>
    </row>
    <row r="97" spans="1:12" s="35" customFormat="1">
      <c r="A97" s="23">
        <v>27</v>
      </c>
      <c r="B97" s="24" t="s">
        <v>55</v>
      </c>
      <c r="C97" s="25">
        <v>427701</v>
      </c>
      <c r="D97" s="25" t="s">
        <v>206</v>
      </c>
      <c r="E97" s="25">
        <v>709277</v>
      </c>
      <c r="F97" s="25">
        <v>489192</v>
      </c>
      <c r="G97" s="25">
        <f t="shared" si="14"/>
        <v>1626170</v>
      </c>
      <c r="H97" s="26">
        <v>661.09697580645161</v>
      </c>
      <c r="I97" s="26" t="s">
        <v>206</v>
      </c>
      <c r="J97" s="26">
        <v>1096.3286962365592</v>
      </c>
      <c r="K97" s="26">
        <v>756.14354838709664</v>
      </c>
      <c r="L97" s="26">
        <f>H97+I97+J97+K97</f>
        <v>2513.5692204301076</v>
      </c>
    </row>
    <row r="98" spans="1:12" s="35" customFormat="1">
      <c r="A98" s="34"/>
      <c r="B98" s="34" t="s">
        <v>242</v>
      </c>
      <c r="C98" s="17">
        <v>427701</v>
      </c>
      <c r="D98" s="17" t="s">
        <v>206</v>
      </c>
      <c r="E98" s="17">
        <v>709277</v>
      </c>
      <c r="F98" s="17">
        <v>489192</v>
      </c>
      <c r="G98" s="27">
        <f>C98+D98+E98+F98</f>
        <v>1626170</v>
      </c>
      <c r="H98" s="27">
        <v>661.09697580645161</v>
      </c>
      <c r="I98" s="27"/>
      <c r="J98" s="27">
        <v>1096.3286962365592</v>
      </c>
      <c r="K98" s="27">
        <v>756.14354838709664</v>
      </c>
      <c r="L98" s="27">
        <f>H98+I98+J98+K98</f>
        <v>2513.5692204301076</v>
      </c>
    </row>
    <row r="99" spans="1:12" s="35" customFormat="1">
      <c r="A99" s="23">
        <v>28</v>
      </c>
      <c r="B99" s="24" t="s">
        <v>57</v>
      </c>
      <c r="C99" s="25">
        <v>528000</v>
      </c>
      <c r="D99" s="25">
        <v>0</v>
      </c>
      <c r="E99" s="25">
        <v>1315523</v>
      </c>
      <c r="F99" s="25">
        <v>523036</v>
      </c>
      <c r="G99" s="25">
        <f>SUM(C99:F99)</f>
        <v>2366559</v>
      </c>
      <c r="H99" s="26">
        <v>816.1290322580644</v>
      </c>
      <c r="I99" s="26" t="s">
        <v>206</v>
      </c>
      <c r="J99" s="26">
        <v>2033.4024865591396</v>
      </c>
      <c r="K99" s="26">
        <v>808.45618279569885</v>
      </c>
      <c r="L99" s="26">
        <f>H99+I99+J99+K99</f>
        <v>3657.987701612903</v>
      </c>
    </row>
    <row r="100" spans="1:12" s="35" customFormat="1">
      <c r="A100" s="34"/>
      <c r="B100" s="34" t="s">
        <v>243</v>
      </c>
      <c r="C100" s="17">
        <v>528000</v>
      </c>
      <c r="D100" s="17"/>
      <c r="E100" s="17">
        <v>1232645</v>
      </c>
      <c r="F100" s="17">
        <v>523036</v>
      </c>
      <c r="G100" s="27">
        <f>SUM(C100:F100)</f>
        <v>2283681</v>
      </c>
      <c r="H100" s="27">
        <v>816.1290322580644</v>
      </c>
      <c r="I100" s="27"/>
      <c r="J100" s="27">
        <v>1905.2980510752689</v>
      </c>
      <c r="K100" s="27">
        <v>808.45618279569885</v>
      </c>
      <c r="L100" s="27">
        <f t="shared" ref="L100:L116" si="15">H100+I100+J100+K100</f>
        <v>3529.8832661290317</v>
      </c>
    </row>
    <row r="101" spans="1:12" s="35" customFormat="1">
      <c r="A101" s="34"/>
      <c r="B101" s="34" t="s">
        <v>77</v>
      </c>
      <c r="C101" s="17"/>
      <c r="D101" s="17"/>
      <c r="E101" s="17">
        <v>82878</v>
      </c>
      <c r="F101" s="17"/>
      <c r="G101" s="27">
        <f>SUM(C101:F101)</f>
        <v>82878</v>
      </c>
      <c r="H101" s="27"/>
      <c r="I101" s="27"/>
      <c r="J101" s="27">
        <v>128.10443548387096</v>
      </c>
      <c r="K101" s="27"/>
      <c r="L101" s="27">
        <f t="shared" si="15"/>
        <v>128.10443548387096</v>
      </c>
    </row>
    <row r="102" spans="1:12" s="35" customFormat="1">
      <c r="A102" s="23">
        <v>29</v>
      </c>
      <c r="B102" s="24" t="s">
        <v>58</v>
      </c>
      <c r="C102" s="25">
        <v>6968</v>
      </c>
      <c r="D102" s="25">
        <v>0</v>
      </c>
      <c r="E102" s="25">
        <v>3211811</v>
      </c>
      <c r="F102" s="25">
        <v>1606024</v>
      </c>
      <c r="G102" s="25">
        <f>SUM(C102:F102)</f>
        <v>4824803</v>
      </c>
      <c r="H102" s="26">
        <v>10.770430107526881</v>
      </c>
      <c r="I102" s="26" t="s">
        <v>206</v>
      </c>
      <c r="J102" s="26">
        <v>4964.4928091397842</v>
      </c>
      <c r="K102" s="26">
        <v>2482.429569892473</v>
      </c>
      <c r="L102" s="26">
        <f>H102+I102+J102+K102</f>
        <v>7457.692809139784</v>
      </c>
    </row>
    <row r="103" spans="1:12" s="35" customFormat="1">
      <c r="A103" s="34"/>
      <c r="B103" s="34" t="s">
        <v>244</v>
      </c>
      <c r="C103" s="17"/>
      <c r="D103" s="17"/>
      <c r="E103" s="17">
        <v>3211811</v>
      </c>
      <c r="F103" s="17">
        <v>1606024</v>
      </c>
      <c r="G103" s="17">
        <f>G102</f>
        <v>4824803</v>
      </c>
      <c r="H103" s="27"/>
      <c r="I103" s="27"/>
      <c r="J103" s="27">
        <v>4964.4928091397842</v>
      </c>
      <c r="K103" s="27">
        <v>2482.429569892473</v>
      </c>
      <c r="L103" s="27">
        <f t="shared" si="15"/>
        <v>7446.9223790322576</v>
      </c>
    </row>
    <row r="104" spans="1:12" s="35" customFormat="1">
      <c r="A104" s="23">
        <v>30</v>
      </c>
      <c r="B104" s="24" t="s">
        <v>60</v>
      </c>
      <c r="C104" s="25">
        <v>7200</v>
      </c>
      <c r="D104" s="25">
        <v>0</v>
      </c>
      <c r="E104" s="25">
        <v>722208</v>
      </c>
      <c r="F104" s="36">
        <v>515890</v>
      </c>
      <c r="G104" s="25">
        <f>SUM(C104:F104)</f>
        <v>1245298</v>
      </c>
      <c r="H104" s="26">
        <v>11.129032258064516</v>
      </c>
      <c r="I104" s="26" t="s">
        <v>206</v>
      </c>
      <c r="J104" s="26">
        <v>1116.316129032258</v>
      </c>
      <c r="K104" s="26">
        <v>797.4106182795698</v>
      </c>
      <c r="L104" s="26">
        <f t="shared" si="15"/>
        <v>1924.8557795698925</v>
      </c>
    </row>
    <row r="105" spans="1:12" s="35" customFormat="1">
      <c r="A105" s="34"/>
      <c r="B105" s="34" t="s">
        <v>245</v>
      </c>
      <c r="C105" s="17"/>
      <c r="D105" s="17"/>
      <c r="E105" s="17">
        <v>722208</v>
      </c>
      <c r="F105" s="17">
        <v>515890</v>
      </c>
      <c r="G105" s="27">
        <f>E105+F105</f>
        <v>1238098</v>
      </c>
      <c r="H105" s="27"/>
      <c r="I105" s="27"/>
      <c r="J105" s="27">
        <v>1116.316129032258</v>
      </c>
      <c r="K105" s="27">
        <v>797.4106182795698</v>
      </c>
      <c r="L105" s="27">
        <f t="shared" si="15"/>
        <v>1913.7267473118277</v>
      </c>
    </row>
    <row r="106" spans="1:12" s="35" customFormat="1">
      <c r="A106" s="18">
        <v>31</v>
      </c>
      <c r="B106" s="19" t="s">
        <v>222</v>
      </c>
      <c r="C106" s="20">
        <v>0</v>
      </c>
      <c r="D106" s="20">
        <v>0</v>
      </c>
      <c r="E106" s="20">
        <v>0</v>
      </c>
      <c r="F106" s="20">
        <v>7740</v>
      </c>
      <c r="G106" s="20">
        <f>SUM(C106:F106)</f>
        <v>7740</v>
      </c>
      <c r="H106" s="21" t="s">
        <v>206</v>
      </c>
      <c r="I106" s="21" t="s">
        <v>206</v>
      </c>
      <c r="J106" s="21" t="s">
        <v>206</v>
      </c>
      <c r="K106" s="21">
        <v>11.963709677419352</v>
      </c>
      <c r="L106" s="21">
        <f t="shared" si="15"/>
        <v>11.963709677419352</v>
      </c>
    </row>
    <row r="107" spans="1:12" s="35" customFormat="1">
      <c r="A107" s="34"/>
      <c r="B107" s="34" t="s">
        <v>246</v>
      </c>
      <c r="C107" s="17">
        <v>0</v>
      </c>
      <c r="D107" s="17">
        <v>0</v>
      </c>
      <c r="E107" s="17">
        <v>0</v>
      </c>
      <c r="F107" s="17">
        <v>7740</v>
      </c>
      <c r="G107" s="27">
        <f>C107+D107+E107+F107</f>
        <v>7740</v>
      </c>
      <c r="H107" s="27" t="s">
        <v>206</v>
      </c>
      <c r="I107" s="27"/>
      <c r="J107" s="27" t="s">
        <v>206</v>
      </c>
      <c r="K107" s="27">
        <v>11.963709677419352</v>
      </c>
      <c r="L107" s="27">
        <f t="shared" si="15"/>
        <v>11.963709677419352</v>
      </c>
    </row>
    <row r="108" spans="1:12" s="35" customFormat="1">
      <c r="A108" s="18">
        <v>32</v>
      </c>
      <c r="B108" s="19" t="s">
        <v>62</v>
      </c>
      <c r="C108" s="20">
        <v>470169</v>
      </c>
      <c r="D108" s="20">
        <v>81247</v>
      </c>
      <c r="E108" s="20">
        <v>4355959</v>
      </c>
      <c r="F108" s="20">
        <v>1669828</v>
      </c>
      <c r="G108" s="20">
        <f>SUM(C108:F108)</f>
        <v>6577203</v>
      </c>
      <c r="H108" s="21">
        <v>726.73971774193546</v>
      </c>
      <c r="I108" s="21">
        <v>125.5834005376344</v>
      </c>
      <c r="J108" s="21">
        <v>6733.0011424731174</v>
      </c>
      <c r="K108" s="21">
        <v>2581.0513440860213</v>
      </c>
      <c r="L108" s="21">
        <f t="shared" si="15"/>
        <v>10166.375604838708</v>
      </c>
    </row>
    <row r="109" spans="1:12" s="35" customFormat="1">
      <c r="A109" s="34"/>
      <c r="B109" s="34" t="s">
        <v>135</v>
      </c>
      <c r="C109" s="17">
        <v>470169</v>
      </c>
      <c r="D109" s="17">
        <v>81247</v>
      </c>
      <c r="E109" s="17">
        <v>4355959</v>
      </c>
      <c r="F109" s="17">
        <v>1669828</v>
      </c>
      <c r="G109" s="27">
        <f>C109+D109+E109+F109</f>
        <v>6577203</v>
      </c>
      <c r="H109" s="27">
        <v>726.73971774193546</v>
      </c>
      <c r="I109" s="27"/>
      <c r="J109" s="27">
        <v>6733.0011424731174</v>
      </c>
      <c r="K109" s="27">
        <v>2581.0513440860213</v>
      </c>
      <c r="L109" s="27">
        <f t="shared" si="15"/>
        <v>10040.792204301073</v>
      </c>
    </row>
    <row r="110" spans="1:12" s="35" customFormat="1">
      <c r="A110" s="23">
        <v>33</v>
      </c>
      <c r="B110" s="24" t="s">
        <v>64</v>
      </c>
      <c r="C110" s="25">
        <v>0</v>
      </c>
      <c r="D110" s="25">
        <v>0</v>
      </c>
      <c r="E110" s="25">
        <v>340559</v>
      </c>
      <c r="F110" s="37">
        <v>83880</v>
      </c>
      <c r="G110" s="25">
        <f>SUM(C110:F110)</f>
        <v>424439</v>
      </c>
      <c r="H110" s="26" t="s">
        <v>206</v>
      </c>
      <c r="I110" s="26" t="s">
        <v>206</v>
      </c>
      <c r="J110" s="26">
        <v>526.40168010752689</v>
      </c>
      <c r="K110" s="26">
        <v>129.65322580645159</v>
      </c>
      <c r="L110" s="26">
        <f t="shared" si="15"/>
        <v>656.05490591397847</v>
      </c>
    </row>
    <row r="111" spans="1:12" s="35" customFormat="1" ht="30">
      <c r="A111" s="34"/>
      <c r="B111" s="38" t="s">
        <v>247</v>
      </c>
      <c r="C111" s="17"/>
      <c r="D111" s="17"/>
      <c r="E111" s="17">
        <v>340559</v>
      </c>
      <c r="F111" s="17">
        <v>83880</v>
      </c>
      <c r="G111" s="27">
        <f>SUM(C111:F111)</f>
        <v>424439</v>
      </c>
      <c r="H111" s="27"/>
      <c r="I111" s="27"/>
      <c r="J111" s="27">
        <v>526.40168010752689</v>
      </c>
      <c r="K111" s="27">
        <v>129.65322580645159</v>
      </c>
      <c r="L111" s="27">
        <f t="shared" si="15"/>
        <v>656.05490591397847</v>
      </c>
    </row>
    <row r="112" spans="1:12" s="35" customFormat="1">
      <c r="A112" s="18">
        <v>34</v>
      </c>
      <c r="B112" s="19" t="s">
        <v>66</v>
      </c>
      <c r="C112" s="20">
        <v>167785</v>
      </c>
      <c r="D112" s="20">
        <v>0</v>
      </c>
      <c r="E112" s="20">
        <v>70837</v>
      </c>
      <c r="F112" s="20">
        <v>97911</v>
      </c>
      <c r="G112" s="20">
        <f>SUM(C112:F112)</f>
        <v>336533</v>
      </c>
      <c r="H112" s="21">
        <v>259.3450940860215</v>
      </c>
      <c r="I112" s="21" t="s">
        <v>206</v>
      </c>
      <c r="J112" s="21">
        <v>109.4926747311828</v>
      </c>
      <c r="K112" s="21">
        <v>151.34092741935481</v>
      </c>
      <c r="L112" s="21">
        <f t="shared" si="15"/>
        <v>520.17869623655906</v>
      </c>
    </row>
    <row r="113" spans="1:12" s="35" customFormat="1">
      <c r="A113" s="34"/>
      <c r="B113" s="34" t="s">
        <v>248</v>
      </c>
      <c r="C113" s="17">
        <v>167785</v>
      </c>
      <c r="D113" s="17"/>
      <c r="E113" s="17">
        <v>70837</v>
      </c>
      <c r="F113" s="17">
        <v>97911</v>
      </c>
      <c r="G113" s="27">
        <f t="shared" ref="G113" si="16">G112</f>
        <v>336533</v>
      </c>
      <c r="H113" s="27">
        <v>259.3450940860215</v>
      </c>
      <c r="I113" s="27"/>
      <c r="J113" s="27">
        <v>109.4926747311828</v>
      </c>
      <c r="K113" s="27">
        <v>151.34092741935481</v>
      </c>
      <c r="L113" s="27">
        <f t="shared" si="15"/>
        <v>520.17869623655906</v>
      </c>
    </row>
    <row r="114" spans="1:12" s="35" customFormat="1">
      <c r="A114" s="23">
        <v>35</v>
      </c>
      <c r="B114" s="24" t="s">
        <v>68</v>
      </c>
      <c r="C114" s="25">
        <v>0</v>
      </c>
      <c r="D114" s="25">
        <v>0</v>
      </c>
      <c r="E114" s="25">
        <v>209632</v>
      </c>
      <c r="F114" s="25">
        <v>40216</v>
      </c>
      <c r="G114" s="25">
        <f t="shared" ref="G114:G119" si="17">SUM(C114:F114)</f>
        <v>249848</v>
      </c>
      <c r="H114" s="26" t="s">
        <v>206</v>
      </c>
      <c r="I114" s="26" t="s">
        <v>206</v>
      </c>
      <c r="J114" s="26">
        <v>324.02795698924729</v>
      </c>
      <c r="K114" s="26">
        <v>62.161827956989242</v>
      </c>
      <c r="L114" s="26">
        <f t="shared" si="15"/>
        <v>386.1897849462365</v>
      </c>
    </row>
    <row r="115" spans="1:12" s="35" customFormat="1" ht="30">
      <c r="A115" s="34"/>
      <c r="B115" s="38" t="s">
        <v>249</v>
      </c>
      <c r="C115" s="17"/>
      <c r="D115" s="17"/>
      <c r="E115" s="17">
        <v>50311.68</v>
      </c>
      <c r="F115" s="17">
        <v>2453.1759999999999</v>
      </c>
      <c r="G115" s="27">
        <f t="shared" si="17"/>
        <v>52764.856</v>
      </c>
      <c r="H115" s="27"/>
      <c r="I115" s="27"/>
      <c r="J115" s="27">
        <v>77.766709677419357</v>
      </c>
      <c r="K115" s="27">
        <v>3.7918715053763434</v>
      </c>
      <c r="L115" s="27">
        <f t="shared" si="15"/>
        <v>81.558581182795706</v>
      </c>
    </row>
    <row r="116" spans="1:12" s="35" customFormat="1">
      <c r="A116" s="34"/>
      <c r="B116" s="34" t="s">
        <v>139</v>
      </c>
      <c r="C116" s="17"/>
      <c r="D116" s="17"/>
      <c r="E116" s="17">
        <v>159320.32000000001</v>
      </c>
      <c r="F116" s="17">
        <v>37762.824000000001</v>
      </c>
      <c r="G116" s="27">
        <f t="shared" si="17"/>
        <v>197083.144</v>
      </c>
      <c r="H116" s="27"/>
      <c r="I116" s="27"/>
      <c r="J116" s="27">
        <v>246.26124731182796</v>
      </c>
      <c r="K116" s="27">
        <v>58.3699564516129</v>
      </c>
      <c r="L116" s="27">
        <f t="shared" si="15"/>
        <v>304.63120376344085</v>
      </c>
    </row>
    <row r="117" spans="1:12" s="35" customFormat="1">
      <c r="A117" s="23">
        <v>36</v>
      </c>
      <c r="B117" s="24" t="s">
        <v>70</v>
      </c>
      <c r="C117" s="25">
        <v>0</v>
      </c>
      <c r="D117" s="25">
        <v>139458</v>
      </c>
      <c r="E117" s="25">
        <v>858772</v>
      </c>
      <c r="F117" s="25">
        <v>1037484</v>
      </c>
      <c r="G117" s="25">
        <f t="shared" si="17"/>
        <v>2035714</v>
      </c>
      <c r="H117" s="26" t="s">
        <v>206</v>
      </c>
      <c r="I117" s="26">
        <v>215.56008064516126</v>
      </c>
      <c r="J117" s="26">
        <v>1327.4029569892473</v>
      </c>
      <c r="K117" s="26">
        <v>1603.6379032258064</v>
      </c>
      <c r="L117" s="26">
        <f>H117+I117+J117+K117</f>
        <v>3146.6009408602149</v>
      </c>
    </row>
    <row r="118" spans="1:12" s="35" customFormat="1">
      <c r="A118" s="34"/>
      <c r="B118" s="34" t="s">
        <v>250</v>
      </c>
      <c r="C118" s="17"/>
      <c r="D118" s="17">
        <v>139458</v>
      </c>
      <c r="E118" s="17">
        <v>858772</v>
      </c>
      <c r="F118" s="17">
        <v>1037484</v>
      </c>
      <c r="G118" s="27">
        <f t="shared" si="17"/>
        <v>2035714</v>
      </c>
      <c r="H118" s="27"/>
      <c r="I118" s="27">
        <v>215.56008064516126</v>
      </c>
      <c r="J118" s="27">
        <v>1327.4029569892473</v>
      </c>
      <c r="K118" s="27">
        <v>1603.6379032258064</v>
      </c>
      <c r="L118" s="27">
        <f>H118+I118+J118+K118</f>
        <v>3146.6009408602149</v>
      </c>
    </row>
    <row r="119" spans="1:12" s="35" customFormat="1" ht="30" customHeight="1">
      <c r="A119" s="23">
        <v>37</v>
      </c>
      <c r="B119" s="24" t="s">
        <v>71</v>
      </c>
      <c r="C119" s="25">
        <v>0</v>
      </c>
      <c r="D119" s="25">
        <v>0</v>
      </c>
      <c r="E119" s="25">
        <v>437518</v>
      </c>
      <c r="F119" s="25">
        <v>551117</v>
      </c>
      <c r="G119" s="25">
        <f t="shared" si="17"/>
        <v>988635</v>
      </c>
      <c r="H119" s="26" t="s">
        <v>206</v>
      </c>
      <c r="I119" s="26" t="s">
        <v>206</v>
      </c>
      <c r="J119" s="26">
        <v>676.27110215053756</v>
      </c>
      <c r="K119" s="26">
        <v>851.86095430107525</v>
      </c>
      <c r="L119" s="26">
        <f>H119+I119+J119+K119</f>
        <v>1528.1320564516127</v>
      </c>
    </row>
    <row r="120" spans="1:12" s="35" customFormat="1">
      <c r="A120" s="34"/>
      <c r="B120" s="34" t="s">
        <v>251</v>
      </c>
      <c r="C120" s="17"/>
      <c r="D120" s="17"/>
      <c r="E120" s="17">
        <v>437518</v>
      </c>
      <c r="F120" s="17">
        <v>551117</v>
      </c>
      <c r="G120" s="27">
        <f>SUM(C120:F120)</f>
        <v>988635</v>
      </c>
      <c r="H120" s="27"/>
      <c r="I120" s="27"/>
      <c r="J120" s="27">
        <v>676.27110215053756</v>
      </c>
      <c r="K120" s="27">
        <v>851.86095430107525</v>
      </c>
      <c r="L120" s="27">
        <f>SUM(H120:K120)</f>
        <v>1528.1320564516127</v>
      </c>
    </row>
    <row r="121" spans="1:12" s="35" customFormat="1">
      <c r="A121" s="23">
        <v>38</v>
      </c>
      <c r="B121" s="24" t="s">
        <v>73</v>
      </c>
      <c r="C121" s="25">
        <v>120096</v>
      </c>
      <c r="D121" s="25">
        <v>0</v>
      </c>
      <c r="E121" s="25">
        <v>1037454</v>
      </c>
      <c r="F121" s="25">
        <v>298796</v>
      </c>
      <c r="G121" s="25">
        <f t="shared" ref="G121:G131" si="18">SUM(C121:F121)</f>
        <v>1456346</v>
      </c>
      <c r="H121" s="26">
        <v>185.63225806451609</v>
      </c>
      <c r="I121" s="26" t="s">
        <v>206</v>
      </c>
      <c r="J121" s="26">
        <v>1603.5915322580645</v>
      </c>
      <c r="K121" s="26">
        <v>461.84865591397846</v>
      </c>
      <c r="L121" s="26">
        <f>H121+I121+J121+K121</f>
        <v>2251.0724462365588</v>
      </c>
    </row>
    <row r="122" spans="1:12" s="35" customFormat="1">
      <c r="A122" s="34"/>
      <c r="B122" s="34" t="s">
        <v>252</v>
      </c>
      <c r="C122" s="17">
        <v>120096</v>
      </c>
      <c r="D122" s="17"/>
      <c r="E122" s="17">
        <v>304908</v>
      </c>
      <c r="F122" s="17">
        <v>77687</v>
      </c>
      <c r="G122" s="27">
        <f>SUM(C122:F122)</f>
        <v>502691</v>
      </c>
      <c r="H122" s="27">
        <v>185.63225806451609</v>
      </c>
      <c r="I122" s="27"/>
      <c r="J122" s="27">
        <v>471.29596774193544</v>
      </c>
      <c r="K122" s="27">
        <v>120.0807123655914</v>
      </c>
      <c r="L122" s="27">
        <f t="shared" ref="L122:L128" si="19">H122+I122+J122+K122</f>
        <v>777.00893817204292</v>
      </c>
    </row>
    <row r="123" spans="1:12" s="35" customFormat="1">
      <c r="A123" s="34"/>
      <c r="B123" s="34" t="s">
        <v>143</v>
      </c>
      <c r="C123" s="17"/>
      <c r="D123" s="17"/>
      <c r="E123" s="17">
        <v>99388</v>
      </c>
      <c r="F123" s="17"/>
      <c r="G123" s="27">
        <f t="shared" si="18"/>
        <v>99388</v>
      </c>
      <c r="H123" s="27"/>
      <c r="I123" s="27"/>
      <c r="J123" s="27">
        <v>153.6239247311828</v>
      </c>
      <c r="K123" s="27"/>
      <c r="L123" s="27">
        <f t="shared" si="19"/>
        <v>153.6239247311828</v>
      </c>
    </row>
    <row r="124" spans="1:12" s="35" customFormat="1">
      <c r="A124" s="34"/>
      <c r="B124" s="34" t="s">
        <v>144</v>
      </c>
      <c r="C124" s="17"/>
      <c r="D124" s="17"/>
      <c r="E124" s="17">
        <v>14939</v>
      </c>
      <c r="F124" s="17"/>
      <c r="G124" s="27">
        <f t="shared" si="18"/>
        <v>14939</v>
      </c>
      <c r="H124" s="27"/>
      <c r="I124" s="27"/>
      <c r="J124" s="27">
        <v>23.091196236559135</v>
      </c>
      <c r="K124" s="27"/>
      <c r="L124" s="27">
        <f t="shared" si="19"/>
        <v>23.091196236559135</v>
      </c>
    </row>
    <row r="125" spans="1:12" s="35" customFormat="1">
      <c r="A125" s="34"/>
      <c r="B125" s="34" t="s">
        <v>145</v>
      </c>
      <c r="C125" s="17"/>
      <c r="D125" s="17"/>
      <c r="E125" s="17">
        <v>37556</v>
      </c>
      <c r="F125" s="17">
        <v>24531</v>
      </c>
      <c r="G125" s="27">
        <f t="shared" si="18"/>
        <v>62087</v>
      </c>
      <c r="H125" s="27"/>
      <c r="I125" s="27"/>
      <c r="J125" s="27">
        <v>58.050268817204298</v>
      </c>
      <c r="K125" s="27">
        <v>37.917540322580642</v>
      </c>
      <c r="L125" s="27">
        <f t="shared" si="19"/>
        <v>95.967809139784947</v>
      </c>
    </row>
    <row r="126" spans="1:12" s="35" customFormat="1">
      <c r="A126" s="34"/>
      <c r="B126" s="34" t="s">
        <v>146</v>
      </c>
      <c r="C126" s="17"/>
      <c r="D126" s="17"/>
      <c r="E126" s="17">
        <v>31746</v>
      </c>
      <c r="F126" s="17">
        <v>37350</v>
      </c>
      <c r="G126" s="27">
        <f t="shared" si="18"/>
        <v>69096</v>
      </c>
      <c r="H126" s="27"/>
      <c r="I126" s="27"/>
      <c r="J126" s="27">
        <v>49.06975806451613</v>
      </c>
      <c r="K126" s="27">
        <v>57.731854838709673</v>
      </c>
      <c r="L126" s="27">
        <f t="shared" si="19"/>
        <v>106.8016129032258</v>
      </c>
    </row>
    <row r="127" spans="1:12" s="35" customFormat="1">
      <c r="A127" s="34"/>
      <c r="B127" s="34" t="s">
        <v>147</v>
      </c>
      <c r="C127" s="17"/>
      <c r="D127" s="17"/>
      <c r="E127" s="17">
        <v>61314</v>
      </c>
      <c r="F127" s="17">
        <v>96959</v>
      </c>
      <c r="G127" s="27">
        <f t="shared" si="18"/>
        <v>158273</v>
      </c>
      <c r="H127" s="27"/>
      <c r="I127" s="27"/>
      <c r="J127" s="27">
        <v>94.772983870967735</v>
      </c>
      <c r="K127" s="27">
        <v>149.86942204301073</v>
      </c>
      <c r="L127" s="27">
        <f t="shared" si="19"/>
        <v>244.64240591397845</v>
      </c>
    </row>
    <row r="128" spans="1:12" s="35" customFormat="1">
      <c r="A128" s="34"/>
      <c r="B128" s="34" t="s">
        <v>148</v>
      </c>
      <c r="C128" s="17"/>
      <c r="D128" s="17"/>
      <c r="E128" s="17">
        <v>487603</v>
      </c>
      <c r="F128" s="17">
        <v>62269</v>
      </c>
      <c r="G128" s="27">
        <f t="shared" si="18"/>
        <v>549872</v>
      </c>
      <c r="H128" s="27"/>
      <c r="I128" s="27"/>
      <c r="J128" s="27">
        <v>753.6874327956989</v>
      </c>
      <c r="K128" s="27">
        <v>96.249126344086008</v>
      </c>
      <c r="L128" s="27">
        <f t="shared" si="19"/>
        <v>849.93655913978489</v>
      </c>
    </row>
    <row r="129" spans="1:12" s="35" customFormat="1">
      <c r="A129" s="23">
        <v>39</v>
      </c>
      <c r="B129" s="39" t="s">
        <v>74</v>
      </c>
      <c r="C129" s="40">
        <v>0</v>
      </c>
      <c r="D129" s="40">
        <v>0</v>
      </c>
      <c r="E129" s="40">
        <v>521879</v>
      </c>
      <c r="F129" s="40">
        <v>54657</v>
      </c>
      <c r="G129" s="25">
        <f t="shared" si="18"/>
        <v>576536</v>
      </c>
      <c r="H129" s="41" t="s">
        <v>206</v>
      </c>
      <c r="I129" s="41" t="s">
        <v>206</v>
      </c>
      <c r="J129" s="26">
        <v>806.66780913978494</v>
      </c>
      <c r="K129" s="26">
        <v>84.483266129032259</v>
      </c>
      <c r="L129" s="26">
        <f>H129+I129+J129+K129</f>
        <v>891.15107526881718</v>
      </c>
    </row>
    <row r="130" spans="1:12" s="35" customFormat="1" ht="30">
      <c r="A130" s="34"/>
      <c r="B130" s="38" t="s">
        <v>253</v>
      </c>
      <c r="C130" s="17"/>
      <c r="D130" s="17"/>
      <c r="E130" s="17">
        <v>521879</v>
      </c>
      <c r="F130" s="17">
        <v>54657</v>
      </c>
      <c r="G130" s="27">
        <f t="shared" si="18"/>
        <v>576536</v>
      </c>
      <c r="H130" s="27"/>
      <c r="I130" s="27"/>
      <c r="J130" s="27">
        <v>806.66780913978494</v>
      </c>
      <c r="K130" s="27">
        <v>84.483266129032259</v>
      </c>
      <c r="L130" s="27">
        <f>SUM(H130:K130)</f>
        <v>891.15107526881718</v>
      </c>
    </row>
    <row r="131" spans="1:12" s="35" customFormat="1">
      <c r="A131" s="23">
        <v>40</v>
      </c>
      <c r="B131" s="24" t="s">
        <v>76</v>
      </c>
      <c r="C131" s="25">
        <v>119673</v>
      </c>
      <c r="D131" s="25">
        <v>0</v>
      </c>
      <c r="E131" s="25">
        <v>3280982</v>
      </c>
      <c r="F131" s="25">
        <v>2498842</v>
      </c>
      <c r="G131" s="25">
        <f t="shared" si="18"/>
        <v>5899497</v>
      </c>
      <c r="H131" s="26">
        <v>184.97842741935483</v>
      </c>
      <c r="I131" s="26" t="s">
        <v>206</v>
      </c>
      <c r="J131" s="26">
        <v>5071.410349462365</v>
      </c>
      <c r="K131" s="26">
        <v>3862.457392473118</v>
      </c>
      <c r="L131" s="26">
        <f>H131+I131+J131+K131</f>
        <v>9118.8461693548379</v>
      </c>
    </row>
    <row r="132" spans="1:12" s="35" customFormat="1">
      <c r="A132" s="34"/>
      <c r="B132" s="34" t="s">
        <v>150</v>
      </c>
      <c r="C132" s="17">
        <v>119673</v>
      </c>
      <c r="D132" s="17">
        <v>0</v>
      </c>
      <c r="E132" s="17">
        <v>3280982</v>
      </c>
      <c r="F132" s="17">
        <v>2498842</v>
      </c>
      <c r="G132" s="27">
        <f>C132+D132+E132+F132</f>
        <v>5899497</v>
      </c>
      <c r="H132" s="27">
        <v>184.97842741935483</v>
      </c>
      <c r="I132" s="27"/>
      <c r="J132" s="27">
        <v>5071.410349462365</v>
      </c>
      <c r="K132" s="27">
        <v>3862.457392473118</v>
      </c>
      <c r="L132" s="27">
        <f>H132+I132+J132+K132</f>
        <v>9118.8461693548379</v>
      </c>
    </row>
    <row r="133" spans="1:12" s="35" customFormat="1">
      <c r="A133" s="23">
        <v>41</v>
      </c>
      <c r="B133" s="24" t="s">
        <v>207</v>
      </c>
      <c r="C133" s="25">
        <v>0</v>
      </c>
      <c r="D133" s="25">
        <v>0</v>
      </c>
      <c r="E133" s="25">
        <v>179100</v>
      </c>
      <c r="F133" s="25">
        <v>0</v>
      </c>
      <c r="G133" s="25">
        <f t="shared" ref="G133:G134" si="20">SUM(C133:F133)</f>
        <v>179100</v>
      </c>
      <c r="H133" s="26" t="s">
        <v>206</v>
      </c>
      <c r="I133" s="26" t="s">
        <v>206</v>
      </c>
      <c r="J133" s="26">
        <v>276.83467741935482</v>
      </c>
      <c r="K133" s="26" t="s">
        <v>206</v>
      </c>
      <c r="L133" s="26">
        <f>H133+I133+J133+K133</f>
        <v>276.83467741935482</v>
      </c>
    </row>
    <row r="134" spans="1:12" s="35" customFormat="1">
      <c r="A134" s="34"/>
      <c r="B134" s="34" t="s">
        <v>208</v>
      </c>
      <c r="C134" s="17"/>
      <c r="D134" s="17"/>
      <c r="E134" s="17">
        <v>179100</v>
      </c>
      <c r="F134" s="17"/>
      <c r="G134" s="27">
        <f t="shared" si="20"/>
        <v>179100</v>
      </c>
      <c r="H134" s="27"/>
      <c r="I134" s="27"/>
      <c r="J134" s="27">
        <v>276.83467741935482</v>
      </c>
      <c r="K134" s="27"/>
      <c r="L134" s="27">
        <f>H134+I134+J134+K134</f>
        <v>276.83467741935482</v>
      </c>
    </row>
    <row r="135" spans="1:12" s="35" customFormat="1">
      <c r="A135" s="23">
        <v>42</v>
      </c>
      <c r="B135" s="24" t="s">
        <v>78</v>
      </c>
      <c r="C135" s="25">
        <v>686261</v>
      </c>
      <c r="D135" s="25">
        <v>0</v>
      </c>
      <c r="E135" s="25">
        <v>7625747</v>
      </c>
      <c r="F135" s="25">
        <v>3235912</v>
      </c>
      <c r="G135" s="25">
        <f>SUM(C135:F135)</f>
        <v>11547920</v>
      </c>
      <c r="H135" s="26">
        <v>1060.7528897849461</v>
      </c>
      <c r="I135" s="26" t="s">
        <v>206</v>
      </c>
      <c r="J135" s="26">
        <v>11787.108938172043</v>
      </c>
      <c r="K135" s="26">
        <v>5001.7456989247303</v>
      </c>
      <c r="L135" s="26">
        <f>H135+I135+J135+K135</f>
        <v>17849.607526881719</v>
      </c>
    </row>
    <row r="136" spans="1:12" s="35" customFormat="1">
      <c r="A136" s="34"/>
      <c r="B136" s="34" t="s">
        <v>254</v>
      </c>
      <c r="C136" s="17">
        <v>686261</v>
      </c>
      <c r="D136" s="17"/>
      <c r="E136" s="17">
        <v>3126556.27</v>
      </c>
      <c r="F136" s="17">
        <v>1067850.96</v>
      </c>
      <c r="G136" s="27">
        <f>SUM(C136:F136)</f>
        <v>4880668.2300000004</v>
      </c>
      <c r="H136" s="27">
        <v>1060.7528897849461</v>
      </c>
      <c r="I136" s="27"/>
      <c r="J136" s="27">
        <v>4832.7146646505371</v>
      </c>
      <c r="K136" s="27">
        <v>1650.576080645161</v>
      </c>
      <c r="L136" s="27">
        <f>SUM(H136:K136)</f>
        <v>7544.043635080644</v>
      </c>
    </row>
    <row r="137" spans="1:12" s="35" customFormat="1">
      <c r="A137" s="34"/>
      <c r="B137" s="34" t="s">
        <v>152</v>
      </c>
      <c r="C137" s="17"/>
      <c r="D137" s="17"/>
      <c r="E137" s="17">
        <v>4499190.7299999995</v>
      </c>
      <c r="F137" s="17">
        <v>2168061.04</v>
      </c>
      <c r="G137" s="27">
        <f>SUM(C137:F137)</f>
        <v>6667251.7699999996</v>
      </c>
      <c r="H137" s="27"/>
      <c r="I137" s="27"/>
      <c r="J137" s="27">
        <v>6954.3942735215041</v>
      </c>
      <c r="K137" s="27">
        <v>3351.1696182795699</v>
      </c>
      <c r="L137" s="27">
        <f>SUM(H137:K137)</f>
        <v>10305.563891801074</v>
      </c>
    </row>
    <row r="138" spans="1:12" s="35" customFormat="1">
      <c r="A138" s="23">
        <v>43</v>
      </c>
      <c r="B138" s="24" t="s">
        <v>79</v>
      </c>
      <c r="C138" s="25">
        <v>0</v>
      </c>
      <c r="D138" s="25">
        <v>0</v>
      </c>
      <c r="E138" s="25">
        <v>629357</v>
      </c>
      <c r="F138" s="25">
        <v>444507</v>
      </c>
      <c r="G138" s="25">
        <f>SUM(C138:F138)</f>
        <v>1073864</v>
      </c>
      <c r="H138" s="26" t="s">
        <v>206</v>
      </c>
      <c r="I138" s="26" t="s">
        <v>206</v>
      </c>
      <c r="J138" s="26">
        <v>972.79643817204294</v>
      </c>
      <c r="K138" s="26">
        <v>687.07399193548383</v>
      </c>
      <c r="L138" s="26">
        <f>H138+I138+J138+K138</f>
        <v>1659.8704301075268</v>
      </c>
    </row>
    <row r="139" spans="1:12" s="35" customFormat="1">
      <c r="A139" s="34"/>
      <c r="B139" s="34" t="s">
        <v>255</v>
      </c>
      <c r="C139" s="17"/>
      <c r="D139" s="17"/>
      <c r="E139" s="17">
        <v>629357</v>
      </c>
      <c r="F139" s="17">
        <v>444507</v>
      </c>
      <c r="G139" s="27">
        <f>F139+E139</f>
        <v>1073864</v>
      </c>
      <c r="H139" s="27"/>
      <c r="I139" s="27"/>
      <c r="J139" s="27">
        <v>972.79643817204294</v>
      </c>
      <c r="K139" s="27">
        <v>687.07399193548383</v>
      </c>
      <c r="L139" s="27">
        <f>H139+I139+J139+K139</f>
        <v>1659.8704301075268</v>
      </c>
    </row>
    <row r="140" spans="1:12" s="35" customFormat="1">
      <c r="A140" s="23">
        <v>44</v>
      </c>
      <c r="B140" s="24" t="s">
        <v>81</v>
      </c>
      <c r="C140" s="42">
        <v>328017</v>
      </c>
      <c r="D140" s="25"/>
      <c r="E140" s="42">
        <v>2291315</v>
      </c>
      <c r="F140" s="42">
        <v>2515220</v>
      </c>
      <c r="G140" s="25">
        <f>SUM(C140:F140)</f>
        <v>5134552</v>
      </c>
      <c r="H140" s="26">
        <v>507.01552419354834</v>
      </c>
      <c r="I140" s="26" t="s">
        <v>206</v>
      </c>
      <c r="J140" s="26">
        <v>3541.6831317204301</v>
      </c>
      <c r="K140" s="26">
        <v>3887.7728494623652</v>
      </c>
      <c r="L140" s="26">
        <f>H140+I140+J140+K140</f>
        <v>7936.4715053763439</v>
      </c>
    </row>
    <row r="141" spans="1:12" s="35" customFormat="1">
      <c r="A141" s="34"/>
      <c r="B141" s="34" t="s">
        <v>256</v>
      </c>
      <c r="C141" s="17">
        <v>328017</v>
      </c>
      <c r="D141" s="17"/>
      <c r="E141" s="17">
        <v>204844</v>
      </c>
      <c r="F141" s="17">
        <v>426581</v>
      </c>
      <c r="G141" s="27">
        <f t="shared" ref="G141:G146" si="21">SUM(C141:F141)</f>
        <v>959442</v>
      </c>
      <c r="H141" s="27">
        <v>507.01552419354834</v>
      </c>
      <c r="I141" s="27"/>
      <c r="J141" s="27">
        <v>316.62715053763435</v>
      </c>
      <c r="K141" s="27">
        <v>659.36579301075267</v>
      </c>
      <c r="L141" s="27">
        <f t="shared" ref="L141:L146" si="22">SUM(H141:K141)</f>
        <v>1483.0084677419354</v>
      </c>
    </row>
    <row r="142" spans="1:12" s="35" customFormat="1">
      <c r="A142" s="34"/>
      <c r="B142" s="34" t="s">
        <v>155</v>
      </c>
      <c r="C142" s="17"/>
      <c r="D142" s="17"/>
      <c r="E142" s="17">
        <v>986182</v>
      </c>
      <c r="F142" s="17">
        <v>1196490</v>
      </c>
      <c r="G142" s="27">
        <f t="shared" si="21"/>
        <v>2182672</v>
      </c>
      <c r="H142" s="27"/>
      <c r="I142" s="27"/>
      <c r="J142" s="27">
        <v>1524.3404569892473</v>
      </c>
      <c r="K142" s="27">
        <v>1849.4133064516129</v>
      </c>
      <c r="L142" s="27">
        <f t="shared" si="22"/>
        <v>3373.75376344086</v>
      </c>
    </row>
    <row r="143" spans="1:12" s="35" customFormat="1">
      <c r="A143" s="34"/>
      <c r="B143" s="34" t="s">
        <v>156</v>
      </c>
      <c r="C143" s="17"/>
      <c r="D143" s="17"/>
      <c r="E143" s="17">
        <v>496070</v>
      </c>
      <c r="F143" s="17"/>
      <c r="G143" s="27">
        <f t="shared" si="21"/>
        <v>496070</v>
      </c>
      <c r="H143" s="27"/>
      <c r="I143" s="27"/>
      <c r="J143" s="27">
        <v>766.77486559139777</v>
      </c>
      <c r="K143" s="27"/>
      <c r="L143" s="27">
        <f t="shared" si="22"/>
        <v>766.77486559139777</v>
      </c>
    </row>
    <row r="144" spans="1:12" s="35" customFormat="1">
      <c r="A144" s="34"/>
      <c r="B144" s="34" t="s">
        <v>157</v>
      </c>
      <c r="C144" s="17"/>
      <c r="D144" s="17"/>
      <c r="E144" s="17">
        <v>330636</v>
      </c>
      <c r="F144" s="17">
        <v>761861</v>
      </c>
      <c r="G144" s="27">
        <f t="shared" si="21"/>
        <v>1092497</v>
      </c>
      <c r="H144" s="27"/>
      <c r="I144" s="27"/>
      <c r="J144" s="27">
        <v>511.0637096774193</v>
      </c>
      <c r="K144" s="27">
        <v>1177.6077284946236</v>
      </c>
      <c r="L144" s="27">
        <f t="shared" si="22"/>
        <v>1688.6714381720431</v>
      </c>
    </row>
    <row r="145" spans="1:12" s="35" customFormat="1">
      <c r="A145" s="34"/>
      <c r="B145" s="34" t="s">
        <v>158</v>
      </c>
      <c r="C145" s="17"/>
      <c r="D145" s="17"/>
      <c r="E145" s="17">
        <v>47659</v>
      </c>
      <c r="F145" s="17">
        <v>130288</v>
      </c>
      <c r="G145" s="27">
        <f t="shared" si="21"/>
        <v>177947</v>
      </c>
      <c r="H145" s="27"/>
      <c r="I145" s="27"/>
      <c r="J145" s="27">
        <v>73.666465053763446</v>
      </c>
      <c r="K145" s="27">
        <v>201.38602150537633</v>
      </c>
      <c r="L145" s="27">
        <f t="shared" si="22"/>
        <v>275.05248655913977</v>
      </c>
    </row>
    <row r="146" spans="1:12" s="35" customFormat="1">
      <c r="A146" s="34"/>
      <c r="B146" s="34" t="s">
        <v>159</v>
      </c>
      <c r="C146" s="17"/>
      <c r="D146" s="17"/>
      <c r="E146" s="17">
        <v>225924</v>
      </c>
      <c r="F146" s="17"/>
      <c r="G146" s="27">
        <f t="shared" si="21"/>
        <v>225924</v>
      </c>
      <c r="H146" s="27"/>
      <c r="I146" s="27"/>
      <c r="J146" s="27">
        <v>349.21048387096772</v>
      </c>
      <c r="K146" s="27"/>
      <c r="L146" s="27">
        <f t="shared" si="22"/>
        <v>349.21048387096772</v>
      </c>
    </row>
    <row r="147" spans="1:12" s="35" customFormat="1">
      <c r="A147" s="23">
        <v>45</v>
      </c>
      <c r="B147" s="24" t="s">
        <v>82</v>
      </c>
      <c r="C147" s="25">
        <v>886398</v>
      </c>
      <c r="D147" s="25">
        <v>124581</v>
      </c>
      <c r="E147" s="42">
        <v>3638696</v>
      </c>
      <c r="F147" s="25">
        <v>991423</v>
      </c>
      <c r="G147" s="25">
        <f>SUM(C147:F147)</f>
        <v>5641098</v>
      </c>
      <c r="H147" s="26">
        <v>1370.1044354838709</v>
      </c>
      <c r="I147" s="26">
        <v>192.56471774193545</v>
      </c>
      <c r="J147" s="26">
        <v>5624.3284946236554</v>
      </c>
      <c r="K147" s="26">
        <v>1532.4414650537633</v>
      </c>
      <c r="L147" s="26">
        <f>H147+I147+J147+K147</f>
        <v>8719.4391129032247</v>
      </c>
    </row>
    <row r="148" spans="1:12" s="35" customFormat="1">
      <c r="A148" s="34"/>
      <c r="B148" s="34" t="s">
        <v>218</v>
      </c>
      <c r="C148" s="17">
        <v>886398</v>
      </c>
      <c r="D148" s="17">
        <v>124581</v>
      </c>
      <c r="E148" s="17">
        <v>2074029</v>
      </c>
      <c r="F148" s="17">
        <v>746644</v>
      </c>
      <c r="G148" s="27">
        <f>C148+D148+E148+F148</f>
        <v>3831652</v>
      </c>
      <c r="H148" s="27">
        <v>1370.1044354838709</v>
      </c>
      <c r="I148" s="27">
        <v>192.56471774193545</v>
      </c>
      <c r="J148" s="27">
        <v>3205.8243951612899</v>
      </c>
      <c r="K148" s="27">
        <v>1154.0868279569891</v>
      </c>
      <c r="L148" s="27">
        <f>H148+I148+J148+K148</f>
        <v>5922.5803763440854</v>
      </c>
    </row>
    <row r="149" spans="1:12" s="35" customFormat="1">
      <c r="A149" s="34"/>
      <c r="B149" s="34" t="s">
        <v>161</v>
      </c>
      <c r="C149" s="17"/>
      <c r="D149" s="17"/>
      <c r="E149" s="17">
        <v>1522542</v>
      </c>
      <c r="F149" s="17">
        <v>233907</v>
      </c>
      <c r="G149" s="27">
        <f>C149+D149+E149+F149</f>
        <v>1756449</v>
      </c>
      <c r="H149" s="27"/>
      <c r="I149" s="27"/>
      <c r="J149" s="27">
        <v>2353.3915322580642</v>
      </c>
      <c r="K149" s="27">
        <v>361.54979838709676</v>
      </c>
      <c r="L149" s="27">
        <f>H149+I149+J149+K149</f>
        <v>2714.9413306451611</v>
      </c>
    </row>
    <row r="150" spans="1:12" s="35" customFormat="1">
      <c r="A150" s="34"/>
      <c r="B150" s="34" t="s">
        <v>162</v>
      </c>
      <c r="C150" s="17"/>
      <c r="D150" s="17"/>
      <c r="E150" s="17">
        <v>42125</v>
      </c>
      <c r="F150" s="17">
        <v>10872</v>
      </c>
      <c r="G150" s="27">
        <f>C150+D150+E150+F150</f>
        <v>52997</v>
      </c>
      <c r="H150" s="27"/>
      <c r="I150" s="27"/>
      <c r="J150" s="27">
        <v>65.112567204301072</v>
      </c>
      <c r="K150" s="27">
        <v>16.804838709677419</v>
      </c>
      <c r="L150" s="27">
        <f>H150+I150+J150+K150</f>
        <v>81.917405913978484</v>
      </c>
    </row>
    <row r="151" spans="1:12" s="35" customFormat="1">
      <c r="A151" s="23">
        <v>46</v>
      </c>
      <c r="B151" s="24" t="s">
        <v>84</v>
      </c>
      <c r="C151" s="25">
        <v>217162</v>
      </c>
      <c r="D151" s="25">
        <v>11112</v>
      </c>
      <c r="E151" s="43">
        <v>3523155</v>
      </c>
      <c r="F151" s="41">
        <v>3234622</v>
      </c>
      <c r="G151" s="25">
        <f>SUM(C151:F151)</f>
        <v>6986051</v>
      </c>
      <c r="H151" s="26">
        <v>335.66706989247308</v>
      </c>
      <c r="I151" s="26">
        <v>17.175806451612903</v>
      </c>
      <c r="J151" s="26">
        <v>5445.7368951612907</v>
      </c>
      <c r="K151" s="26">
        <v>4999.7517473118278</v>
      </c>
      <c r="L151" s="26">
        <f>H151+I151+J151+K151</f>
        <v>10798.331518817206</v>
      </c>
    </row>
    <row r="152" spans="1:12" s="35" customFormat="1">
      <c r="A152" s="34"/>
      <c r="B152" s="34" t="s">
        <v>257</v>
      </c>
      <c r="C152" s="17">
        <v>217162</v>
      </c>
      <c r="D152" s="17">
        <v>11112</v>
      </c>
      <c r="E152" s="17">
        <v>3523155</v>
      </c>
      <c r="F152" s="17">
        <v>3234622</v>
      </c>
      <c r="G152" s="17">
        <f>G151</f>
        <v>6986051</v>
      </c>
      <c r="H152" s="27"/>
      <c r="I152" s="27">
        <v>17.175806451612903</v>
      </c>
      <c r="J152" s="27">
        <v>5445.7368951612907</v>
      </c>
      <c r="K152" s="27">
        <v>4999.7517473118278</v>
      </c>
      <c r="L152" s="27">
        <f t="shared" ref="L152:L163" si="23">H152+I152+J152+K152</f>
        <v>10462.66444892473</v>
      </c>
    </row>
    <row r="153" spans="1:12" s="35" customFormat="1">
      <c r="A153" s="23">
        <v>47</v>
      </c>
      <c r="B153" s="24" t="s">
        <v>85</v>
      </c>
      <c r="C153" s="25">
        <v>12068</v>
      </c>
      <c r="D153" s="25">
        <v>0</v>
      </c>
      <c r="E153" s="42">
        <v>1006378</v>
      </c>
      <c r="F153" s="25">
        <v>647338</v>
      </c>
      <c r="G153" s="25">
        <f t="shared" ref="G153:G164" si="24">SUM(C153:F153)</f>
        <v>1665784</v>
      </c>
      <c r="H153" s="26">
        <v>18.653494623655909</v>
      </c>
      <c r="I153" s="26" t="s">
        <v>206</v>
      </c>
      <c r="J153" s="26">
        <v>1555.5573924731182</v>
      </c>
      <c r="K153" s="26">
        <v>1000.5896505376344</v>
      </c>
      <c r="L153" s="26">
        <f t="shared" si="23"/>
        <v>2574.8005376344086</v>
      </c>
    </row>
    <row r="154" spans="1:12" s="35" customFormat="1">
      <c r="A154" s="34"/>
      <c r="B154" s="34" t="s">
        <v>258</v>
      </c>
      <c r="C154" s="17">
        <v>12068</v>
      </c>
      <c r="D154" s="17"/>
      <c r="E154" s="17">
        <v>1006378</v>
      </c>
      <c r="F154" s="17">
        <v>647338</v>
      </c>
      <c r="G154" s="27">
        <f t="shared" si="24"/>
        <v>1665784</v>
      </c>
      <c r="H154" s="27">
        <v>18.653494623655909</v>
      </c>
      <c r="I154" s="27"/>
      <c r="J154" s="27">
        <v>1555.5573924731182</v>
      </c>
      <c r="K154" s="27">
        <v>1000.5896505376344</v>
      </c>
      <c r="L154" s="27">
        <f t="shared" si="23"/>
        <v>2574.8005376344086</v>
      </c>
    </row>
    <row r="155" spans="1:12" s="35" customFormat="1">
      <c r="A155" s="23">
        <v>48</v>
      </c>
      <c r="B155" s="24" t="s">
        <v>87</v>
      </c>
      <c r="C155" s="25">
        <v>60925</v>
      </c>
      <c r="D155" s="25">
        <v>0</v>
      </c>
      <c r="E155" s="25">
        <v>2605748</v>
      </c>
      <c r="F155" s="25">
        <v>904010</v>
      </c>
      <c r="G155" s="25">
        <f t="shared" si="24"/>
        <v>3570683</v>
      </c>
      <c r="H155" s="26">
        <v>94.171706989247312</v>
      </c>
      <c r="I155" s="26" t="s">
        <v>206</v>
      </c>
      <c r="J155" s="26">
        <v>4027.7018817204298</v>
      </c>
      <c r="K155" s="26">
        <v>1397.3272849462364</v>
      </c>
      <c r="L155" s="26">
        <f t="shared" si="23"/>
        <v>5519.2008736559137</v>
      </c>
    </row>
    <row r="156" spans="1:12" s="35" customFormat="1">
      <c r="A156" s="34"/>
      <c r="B156" s="34" t="s">
        <v>259</v>
      </c>
      <c r="C156" s="17">
        <v>60925</v>
      </c>
      <c r="D156" s="17"/>
      <c r="E156" s="17">
        <v>169373.62</v>
      </c>
      <c r="F156" s="17">
        <v>107577.19</v>
      </c>
      <c r="G156" s="27">
        <f t="shared" si="24"/>
        <v>337875.81</v>
      </c>
      <c r="H156" s="27">
        <v>94.171706989247312</v>
      </c>
      <c r="I156" s="27"/>
      <c r="J156" s="27">
        <v>261.80062231182796</v>
      </c>
      <c r="K156" s="27">
        <v>166.28194690860215</v>
      </c>
      <c r="L156" s="27">
        <f t="shared" si="23"/>
        <v>522.25427620967741</v>
      </c>
    </row>
    <row r="157" spans="1:12" s="35" customFormat="1">
      <c r="A157" s="34"/>
      <c r="B157" s="34" t="s">
        <v>166</v>
      </c>
      <c r="C157" s="17"/>
      <c r="D157" s="17"/>
      <c r="E157" s="17">
        <v>67749.448000000004</v>
      </c>
      <c r="F157" s="17"/>
      <c r="G157" s="27">
        <f t="shared" si="24"/>
        <v>67749.448000000004</v>
      </c>
      <c r="H157" s="27"/>
      <c r="I157" s="27"/>
      <c r="J157" s="27">
        <v>104.72024892473117</v>
      </c>
      <c r="K157" s="27"/>
      <c r="L157" s="27">
        <f t="shared" si="23"/>
        <v>104.72024892473117</v>
      </c>
    </row>
    <row r="158" spans="1:12" s="35" customFormat="1">
      <c r="A158" s="34"/>
      <c r="B158" s="34" t="s">
        <v>167</v>
      </c>
      <c r="C158" s="17"/>
      <c r="D158" s="17"/>
      <c r="E158" s="17">
        <v>208459.84</v>
      </c>
      <c r="F158" s="17">
        <v>37968.420000000006</v>
      </c>
      <c r="G158" s="27">
        <f t="shared" si="24"/>
        <v>246428.26</v>
      </c>
      <c r="H158" s="27"/>
      <c r="I158" s="27"/>
      <c r="J158" s="27">
        <v>322.21615053763441</v>
      </c>
      <c r="K158" s="27">
        <v>58.68774596774194</v>
      </c>
      <c r="L158" s="27">
        <f t="shared" si="23"/>
        <v>380.90389650537634</v>
      </c>
    </row>
    <row r="159" spans="1:12" s="35" customFormat="1">
      <c r="A159" s="34"/>
      <c r="B159" s="34" t="s">
        <v>168</v>
      </c>
      <c r="C159" s="17"/>
      <c r="D159" s="17"/>
      <c r="E159" s="17">
        <v>875531.3280000001</v>
      </c>
      <c r="F159" s="17">
        <v>199786.21</v>
      </c>
      <c r="G159" s="27">
        <f t="shared" si="24"/>
        <v>1075317.5380000002</v>
      </c>
      <c r="H159" s="27"/>
      <c r="I159" s="27"/>
      <c r="J159" s="27">
        <v>1353.3078322580645</v>
      </c>
      <c r="K159" s="27">
        <v>308.80932997311828</v>
      </c>
      <c r="L159" s="27">
        <f t="shared" si="23"/>
        <v>1662.1171622311829</v>
      </c>
    </row>
    <row r="160" spans="1:12" s="35" customFormat="1">
      <c r="A160" s="34"/>
      <c r="B160" s="34" t="s">
        <v>169</v>
      </c>
      <c r="C160" s="17"/>
      <c r="D160" s="17"/>
      <c r="E160" s="17">
        <v>917223.29599999986</v>
      </c>
      <c r="F160" s="17">
        <v>367028.06000000006</v>
      </c>
      <c r="G160" s="27">
        <f t="shared" si="24"/>
        <v>1284251.3559999999</v>
      </c>
      <c r="H160" s="27"/>
      <c r="I160" s="27"/>
      <c r="J160" s="27">
        <v>1417.751062365591</v>
      </c>
      <c r="K160" s="27">
        <v>567.31487768817203</v>
      </c>
      <c r="L160" s="27">
        <f t="shared" si="23"/>
        <v>1985.0659400537629</v>
      </c>
    </row>
    <row r="161" spans="1:12" s="35" customFormat="1">
      <c r="A161" s="34"/>
      <c r="B161" s="34" t="s">
        <v>170</v>
      </c>
      <c r="C161" s="17"/>
      <c r="D161" s="17"/>
      <c r="E161" s="17">
        <v>145921.88800000001</v>
      </c>
      <c r="F161" s="17">
        <v>67800.75</v>
      </c>
      <c r="G161" s="27">
        <f t="shared" si="24"/>
        <v>213722.63800000001</v>
      </c>
      <c r="H161" s="27"/>
      <c r="I161" s="27"/>
      <c r="J161" s="27">
        <v>225.55130537634406</v>
      </c>
      <c r="K161" s="27">
        <v>104.79954637096773</v>
      </c>
      <c r="L161" s="27">
        <f t="shared" si="23"/>
        <v>330.35085174731182</v>
      </c>
    </row>
    <row r="162" spans="1:12" s="35" customFormat="1">
      <c r="A162" s="34"/>
      <c r="B162" s="34" t="s">
        <v>171</v>
      </c>
      <c r="C162" s="17"/>
      <c r="D162" s="17"/>
      <c r="E162" s="17">
        <v>132893.14799999999</v>
      </c>
      <c r="F162" s="17">
        <v>44296.490000000005</v>
      </c>
      <c r="G162" s="27">
        <f t="shared" si="24"/>
        <v>177189.63799999998</v>
      </c>
      <c r="H162" s="27"/>
      <c r="I162" s="27"/>
      <c r="J162" s="27">
        <v>205.41279596774191</v>
      </c>
      <c r="K162" s="27">
        <v>68.469036962365593</v>
      </c>
      <c r="L162" s="27">
        <f t="shared" si="23"/>
        <v>273.88183293010752</v>
      </c>
    </row>
    <row r="163" spans="1:12" s="35" customFormat="1">
      <c r="A163" s="34"/>
      <c r="B163" s="34" t="s">
        <v>172</v>
      </c>
      <c r="C163" s="17"/>
      <c r="D163" s="17"/>
      <c r="E163" s="17">
        <v>88595.432000000001</v>
      </c>
      <c r="F163" s="17">
        <v>79552.87999999999</v>
      </c>
      <c r="G163" s="27">
        <f t="shared" si="24"/>
        <v>168148.31199999998</v>
      </c>
      <c r="H163" s="27"/>
      <c r="I163" s="27"/>
      <c r="J163" s="27">
        <v>136.94186397849461</v>
      </c>
      <c r="K163" s="27">
        <v>122.96480107526878</v>
      </c>
      <c r="L163" s="27">
        <f t="shared" si="23"/>
        <v>259.90666505376339</v>
      </c>
    </row>
    <row r="164" spans="1:12" s="35" customFormat="1">
      <c r="A164" s="23">
        <v>49</v>
      </c>
      <c r="B164" s="24" t="s">
        <v>89</v>
      </c>
      <c r="C164" s="25">
        <v>204524</v>
      </c>
      <c r="D164" s="25">
        <v>0</v>
      </c>
      <c r="E164" s="42">
        <v>1228211</v>
      </c>
      <c r="F164" s="25">
        <v>474262</v>
      </c>
      <c r="G164" s="25">
        <f t="shared" si="24"/>
        <v>1906997</v>
      </c>
      <c r="H164" s="26">
        <v>316.13252688172037</v>
      </c>
      <c r="I164" s="26" t="s">
        <v>206</v>
      </c>
      <c r="J164" s="26">
        <v>1898.4444220430107</v>
      </c>
      <c r="K164" s="26">
        <v>733.06626344086021</v>
      </c>
      <c r="L164" s="26">
        <f>H164+I164+J164+K164</f>
        <v>2947.6432123655914</v>
      </c>
    </row>
    <row r="165" spans="1:12" s="35" customFormat="1">
      <c r="A165" s="34"/>
      <c r="B165" s="34" t="s">
        <v>260</v>
      </c>
      <c r="C165" s="17">
        <v>204524</v>
      </c>
      <c r="D165" s="17">
        <v>0</v>
      </c>
      <c r="E165" s="17">
        <v>1228211</v>
      </c>
      <c r="F165" s="17">
        <v>474262</v>
      </c>
      <c r="G165" s="27">
        <f>G164*100%</f>
        <v>1906997</v>
      </c>
      <c r="H165" s="27">
        <v>316.13252688172037</v>
      </c>
      <c r="I165" s="27"/>
      <c r="J165" s="27">
        <v>1898.4444220430107</v>
      </c>
      <c r="K165" s="27">
        <v>733.06626344086021</v>
      </c>
      <c r="L165" s="27">
        <f>SUM(H165:K165)</f>
        <v>2947.6432123655914</v>
      </c>
    </row>
    <row r="166" spans="1:12" s="35" customFormat="1">
      <c r="A166" s="23">
        <v>50</v>
      </c>
      <c r="B166" s="24" t="s">
        <v>91</v>
      </c>
      <c r="C166" s="25">
        <v>2072</v>
      </c>
      <c r="D166" s="25">
        <v>19158</v>
      </c>
      <c r="E166" s="42">
        <v>1917734</v>
      </c>
      <c r="F166" s="25">
        <v>946346</v>
      </c>
      <c r="G166" s="25">
        <f>SUM(C166:F166)</f>
        <v>2885310</v>
      </c>
      <c r="H166" s="26">
        <v>3.2026881720430107</v>
      </c>
      <c r="I166" s="26">
        <v>29.612499999999997</v>
      </c>
      <c r="J166" s="26">
        <v>2964.2393817204302</v>
      </c>
      <c r="K166" s="26">
        <v>1462.7659946236558</v>
      </c>
      <c r="L166" s="26">
        <f t="shared" ref="L166:L205" si="25">SUM(H166:K166)</f>
        <v>4459.8205645161288</v>
      </c>
    </row>
    <row r="167" spans="1:12" s="35" customFormat="1">
      <c r="A167" s="34"/>
      <c r="B167" s="34" t="s">
        <v>261</v>
      </c>
      <c r="C167" s="17"/>
      <c r="D167" s="17">
        <v>19158</v>
      </c>
      <c r="E167" s="17">
        <v>1917734</v>
      </c>
      <c r="F167" s="17">
        <v>946346</v>
      </c>
      <c r="G167" s="27">
        <f>G166*100%</f>
        <v>2885310</v>
      </c>
      <c r="H167" s="27"/>
      <c r="I167" s="27">
        <v>29.612499999999997</v>
      </c>
      <c r="J167" s="27">
        <v>2964.2393817204302</v>
      </c>
      <c r="K167" s="27">
        <v>1462.7659946236558</v>
      </c>
      <c r="L167" s="27">
        <f t="shared" si="25"/>
        <v>4456.6178763440857</v>
      </c>
    </row>
    <row r="168" spans="1:12" s="35" customFormat="1">
      <c r="A168" s="23">
        <v>51</v>
      </c>
      <c r="B168" s="24" t="s">
        <v>93</v>
      </c>
      <c r="C168" s="25">
        <v>0</v>
      </c>
      <c r="D168" s="25">
        <v>0</v>
      </c>
      <c r="E168" s="42">
        <v>121548</v>
      </c>
      <c r="F168" s="25">
        <v>189304</v>
      </c>
      <c r="G168" s="25">
        <f>SUM(C168:F168)</f>
        <v>310852</v>
      </c>
      <c r="H168" s="26" t="s">
        <v>206</v>
      </c>
      <c r="I168" s="26" t="s">
        <v>206</v>
      </c>
      <c r="J168" s="26">
        <v>187.8766129032258</v>
      </c>
      <c r="K168" s="26">
        <v>292.60698924731179</v>
      </c>
      <c r="L168" s="26">
        <f t="shared" si="25"/>
        <v>480.48360215053759</v>
      </c>
    </row>
    <row r="169" spans="1:12" s="35" customFormat="1">
      <c r="A169" s="34"/>
      <c r="B169" s="34" t="s">
        <v>175</v>
      </c>
      <c r="C169" s="17"/>
      <c r="D169" s="17"/>
      <c r="E169" s="17">
        <v>121548</v>
      </c>
      <c r="F169" s="17">
        <v>189304</v>
      </c>
      <c r="G169" s="27">
        <f>G168</f>
        <v>310852</v>
      </c>
      <c r="H169" s="27"/>
      <c r="I169" s="27"/>
      <c r="J169" s="27">
        <v>187.8766129032258</v>
      </c>
      <c r="K169" s="27">
        <v>292.60698924731179</v>
      </c>
      <c r="L169" s="27">
        <f t="shared" si="25"/>
        <v>480.48360215053759</v>
      </c>
    </row>
    <row r="170" spans="1:12" s="35" customFormat="1">
      <c r="A170" s="23">
        <v>52</v>
      </c>
      <c r="B170" s="24" t="s">
        <v>95</v>
      </c>
      <c r="C170" s="25">
        <v>1204</v>
      </c>
      <c r="D170" s="25">
        <v>0</v>
      </c>
      <c r="E170" s="42">
        <v>4223811</v>
      </c>
      <c r="F170" s="25">
        <v>722062</v>
      </c>
      <c r="G170" s="25">
        <f>SUM(C170:F170)</f>
        <v>4947077</v>
      </c>
      <c r="H170" s="26">
        <v>1.8610215053763439</v>
      </c>
      <c r="I170" s="26" t="s">
        <v>206</v>
      </c>
      <c r="J170" s="26">
        <v>6528.7401209677409</v>
      </c>
      <c r="K170" s="26">
        <v>1116.0904569892473</v>
      </c>
      <c r="L170" s="26">
        <f t="shared" si="25"/>
        <v>7646.6915994623641</v>
      </c>
    </row>
    <row r="171" spans="1:12" s="35" customFormat="1">
      <c r="A171" s="34"/>
      <c r="B171" s="34" t="s">
        <v>262</v>
      </c>
      <c r="C171" s="17">
        <v>1204</v>
      </c>
      <c r="D171" s="17">
        <v>0</v>
      </c>
      <c r="E171" s="17">
        <v>4223811</v>
      </c>
      <c r="F171" s="17">
        <v>722062</v>
      </c>
      <c r="G171" s="27">
        <f>G170*100%</f>
        <v>4947077</v>
      </c>
      <c r="H171" s="27">
        <v>1.8610215053763439</v>
      </c>
      <c r="I171" s="27"/>
      <c r="J171" s="27">
        <v>6528.7401209677409</v>
      </c>
      <c r="K171" s="27">
        <v>1116.0904569892473</v>
      </c>
      <c r="L171" s="27">
        <f t="shared" si="25"/>
        <v>7646.6915994623641</v>
      </c>
    </row>
    <row r="172" spans="1:12" s="35" customFormat="1">
      <c r="A172" s="23">
        <v>53</v>
      </c>
      <c r="B172" s="24" t="s">
        <v>97</v>
      </c>
      <c r="C172" s="25">
        <v>671020</v>
      </c>
      <c r="D172" s="25">
        <v>0</v>
      </c>
      <c r="E172" s="25">
        <v>1195314</v>
      </c>
      <c r="F172" s="25">
        <v>1885442</v>
      </c>
      <c r="G172" s="25">
        <f t="shared" ref="G172:G201" si="26">SUM(C172:F172)</f>
        <v>3751776</v>
      </c>
      <c r="H172" s="26">
        <v>1037.1948924731182</v>
      </c>
      <c r="I172" s="26" t="s">
        <v>206</v>
      </c>
      <c r="J172" s="26">
        <v>1847.5955645161289</v>
      </c>
      <c r="K172" s="26">
        <v>2914.3256720430104</v>
      </c>
      <c r="L172" s="26">
        <f t="shared" si="25"/>
        <v>5799.116129032258</v>
      </c>
    </row>
    <row r="173" spans="1:12" s="35" customFormat="1">
      <c r="A173" s="34"/>
      <c r="B173" s="34" t="s">
        <v>177</v>
      </c>
      <c r="C173" s="17">
        <v>671020</v>
      </c>
      <c r="D173" s="17"/>
      <c r="E173" s="17">
        <v>1004900</v>
      </c>
      <c r="F173" s="17">
        <v>1669694</v>
      </c>
      <c r="G173" s="27">
        <f>SUM(C173:F173)</f>
        <v>3345614</v>
      </c>
      <c r="H173" s="27">
        <v>1037.1948924731182</v>
      </c>
      <c r="I173" s="27"/>
      <c r="J173" s="27">
        <v>1553.2728494623655</v>
      </c>
      <c r="K173" s="27">
        <v>2580.8442204301073</v>
      </c>
      <c r="L173" s="27">
        <f t="shared" si="25"/>
        <v>5171.3119623655912</v>
      </c>
    </row>
    <row r="174" spans="1:12" s="35" customFormat="1">
      <c r="A174" s="34"/>
      <c r="B174" s="34" t="s">
        <v>178</v>
      </c>
      <c r="C174" s="17"/>
      <c r="D174" s="17"/>
      <c r="E174" s="17">
        <v>190414</v>
      </c>
      <c r="F174" s="17">
        <v>170267</v>
      </c>
      <c r="G174" s="27">
        <f t="shared" si="26"/>
        <v>360681</v>
      </c>
      <c r="H174" s="27"/>
      <c r="I174" s="27"/>
      <c r="J174" s="27">
        <v>294.32271505376343</v>
      </c>
      <c r="K174" s="27">
        <v>263.18151881720428</v>
      </c>
      <c r="L174" s="27">
        <f t="shared" si="25"/>
        <v>557.50423387096771</v>
      </c>
    </row>
    <row r="175" spans="1:12" s="35" customFormat="1">
      <c r="A175" s="34"/>
      <c r="B175" s="34" t="s">
        <v>179</v>
      </c>
      <c r="C175" s="17"/>
      <c r="D175" s="17"/>
      <c r="E175" s="17"/>
      <c r="F175" s="17">
        <v>45481</v>
      </c>
      <c r="G175" s="27">
        <f t="shared" si="26"/>
        <v>45481</v>
      </c>
      <c r="H175" s="27"/>
      <c r="I175" s="27"/>
      <c r="J175" s="27"/>
      <c r="K175" s="27">
        <v>70.299932795698922</v>
      </c>
      <c r="L175" s="27">
        <f t="shared" si="25"/>
        <v>70.299932795698922</v>
      </c>
    </row>
    <row r="176" spans="1:12" s="35" customFormat="1">
      <c r="A176" s="23">
        <v>54</v>
      </c>
      <c r="B176" s="24" t="s">
        <v>98</v>
      </c>
      <c r="C176" s="25">
        <v>636443</v>
      </c>
      <c r="D176" s="25"/>
      <c r="E176" s="25">
        <v>1575252</v>
      </c>
      <c r="F176" s="25">
        <v>1185020</v>
      </c>
      <c r="G176" s="25">
        <f t="shared" si="26"/>
        <v>3396715</v>
      </c>
      <c r="H176" s="26">
        <v>983.74926075268809</v>
      </c>
      <c r="I176" s="26" t="s">
        <v>206</v>
      </c>
      <c r="J176" s="26">
        <v>2434.8653225806452</v>
      </c>
      <c r="K176" s="26">
        <v>1831.6841397849462</v>
      </c>
      <c r="L176" s="26">
        <f t="shared" si="25"/>
        <v>5250.2987231182797</v>
      </c>
    </row>
    <row r="177" spans="1:12" s="35" customFormat="1">
      <c r="A177" s="34"/>
      <c r="B177" s="34" t="s">
        <v>263</v>
      </c>
      <c r="C177" s="17">
        <v>636443</v>
      </c>
      <c r="D177" s="17"/>
      <c r="E177" s="17">
        <v>1575252</v>
      </c>
      <c r="F177" s="17">
        <v>1185020</v>
      </c>
      <c r="G177" s="27">
        <f t="shared" si="26"/>
        <v>3396715</v>
      </c>
      <c r="H177" s="27">
        <v>983.74926075268809</v>
      </c>
      <c r="I177" s="27"/>
      <c r="J177" s="27">
        <v>2434.8653225806452</v>
      </c>
      <c r="K177" s="27">
        <v>1831.6841397849462</v>
      </c>
      <c r="L177" s="27">
        <f t="shared" si="25"/>
        <v>5250.2987231182797</v>
      </c>
    </row>
    <row r="178" spans="1:12" s="35" customFormat="1">
      <c r="A178" s="23">
        <v>55</v>
      </c>
      <c r="B178" s="24" t="s">
        <v>100</v>
      </c>
      <c r="C178" s="25">
        <v>162333</v>
      </c>
      <c r="D178" s="25">
        <v>0</v>
      </c>
      <c r="E178" s="25">
        <v>1560025</v>
      </c>
      <c r="F178" s="25">
        <v>809085</v>
      </c>
      <c r="G178" s="25">
        <f t="shared" si="26"/>
        <v>2531443</v>
      </c>
      <c r="H178" s="26">
        <v>250.91794354838709</v>
      </c>
      <c r="I178" s="26" t="s">
        <v>206</v>
      </c>
      <c r="J178" s="26">
        <v>2411.3289650537631</v>
      </c>
      <c r="K178" s="26">
        <v>1250.6018145161288</v>
      </c>
      <c r="L178" s="26">
        <f t="shared" si="25"/>
        <v>3912.8487231182789</v>
      </c>
    </row>
    <row r="179" spans="1:12" s="35" customFormat="1">
      <c r="A179" s="34"/>
      <c r="B179" s="34" t="s">
        <v>219</v>
      </c>
      <c r="C179" s="17"/>
      <c r="D179" s="17"/>
      <c r="E179" s="17">
        <v>244101</v>
      </c>
      <c r="F179" s="17">
        <v>160518</v>
      </c>
      <c r="G179" s="27">
        <f t="shared" si="26"/>
        <v>404619</v>
      </c>
      <c r="H179" s="27"/>
      <c r="I179" s="27"/>
      <c r="J179" s="27">
        <v>377.30665322580637</v>
      </c>
      <c r="K179" s="27">
        <v>248.11249999999998</v>
      </c>
      <c r="L179" s="27">
        <f t="shared" si="25"/>
        <v>625.41915322580633</v>
      </c>
    </row>
    <row r="180" spans="1:12" s="35" customFormat="1">
      <c r="A180" s="34"/>
      <c r="B180" s="34" t="s">
        <v>182</v>
      </c>
      <c r="C180" s="17"/>
      <c r="D180" s="17"/>
      <c r="E180" s="17">
        <v>95349</v>
      </c>
      <c r="F180" s="17">
        <v>116199</v>
      </c>
      <c r="G180" s="27">
        <f t="shared" si="26"/>
        <v>211548</v>
      </c>
      <c r="H180" s="27"/>
      <c r="I180" s="27"/>
      <c r="J180" s="27">
        <v>147.38084677419354</v>
      </c>
      <c r="K180" s="27">
        <v>179.6086693548387</v>
      </c>
      <c r="L180" s="27">
        <f t="shared" si="25"/>
        <v>326.98951612903227</v>
      </c>
    </row>
    <row r="181" spans="1:12" s="35" customFormat="1">
      <c r="A181" s="34"/>
      <c r="B181" s="34" t="s">
        <v>183</v>
      </c>
      <c r="C181" s="17"/>
      <c r="D181" s="17"/>
      <c r="E181" s="17">
        <v>7240</v>
      </c>
      <c r="F181" s="17">
        <v>6982</v>
      </c>
      <c r="G181" s="27">
        <f t="shared" si="26"/>
        <v>14222</v>
      </c>
      <c r="H181" s="27"/>
      <c r="I181" s="27"/>
      <c r="J181" s="27">
        <v>11.190860215053762</v>
      </c>
      <c r="K181" s="27">
        <v>10.792069892473117</v>
      </c>
      <c r="L181" s="27">
        <f t="shared" si="25"/>
        <v>21.982930107526879</v>
      </c>
    </row>
    <row r="182" spans="1:12" s="35" customFormat="1">
      <c r="A182" s="34"/>
      <c r="B182" s="34" t="s">
        <v>184</v>
      </c>
      <c r="C182" s="17"/>
      <c r="D182" s="17"/>
      <c r="E182" s="17">
        <v>34570</v>
      </c>
      <c r="F182" s="17">
        <v>1184</v>
      </c>
      <c r="G182" s="27">
        <f t="shared" si="26"/>
        <v>35754</v>
      </c>
      <c r="H182" s="27"/>
      <c r="I182" s="27"/>
      <c r="J182" s="27">
        <v>53.434811827956992</v>
      </c>
      <c r="K182" s="27">
        <v>1.8301075268817202</v>
      </c>
      <c r="L182" s="27">
        <f t="shared" si="25"/>
        <v>55.26491935483871</v>
      </c>
    </row>
    <row r="183" spans="1:12" s="35" customFormat="1">
      <c r="A183" s="34"/>
      <c r="B183" s="34" t="s">
        <v>210</v>
      </c>
      <c r="C183" s="17"/>
      <c r="D183" s="17"/>
      <c r="E183" s="17"/>
      <c r="F183" s="17">
        <v>6510</v>
      </c>
      <c r="G183" s="27">
        <f t="shared" si="26"/>
        <v>6510</v>
      </c>
      <c r="H183" s="27"/>
      <c r="I183" s="27"/>
      <c r="J183" s="27"/>
      <c r="K183" s="27">
        <v>10.0625</v>
      </c>
      <c r="L183" s="27">
        <f t="shared" si="25"/>
        <v>10.0625</v>
      </c>
    </row>
    <row r="184" spans="1:12" s="35" customFormat="1">
      <c r="A184" s="34"/>
      <c r="B184" s="34" t="s">
        <v>186</v>
      </c>
      <c r="C184" s="17"/>
      <c r="D184" s="17"/>
      <c r="E184" s="17">
        <v>323863</v>
      </c>
      <c r="F184" s="17"/>
      <c r="G184" s="27">
        <f t="shared" si="26"/>
        <v>323863</v>
      </c>
      <c r="H184" s="27"/>
      <c r="I184" s="27"/>
      <c r="J184" s="27">
        <v>500.59469086021505</v>
      </c>
      <c r="K184" s="27"/>
      <c r="L184" s="27">
        <f t="shared" si="25"/>
        <v>500.59469086021505</v>
      </c>
    </row>
    <row r="185" spans="1:12" s="35" customFormat="1">
      <c r="A185" s="34"/>
      <c r="B185" s="34" t="s">
        <v>187</v>
      </c>
      <c r="C185" s="17">
        <v>162333</v>
      </c>
      <c r="D185" s="17"/>
      <c r="E185" s="17">
        <v>73328</v>
      </c>
      <c r="F185" s="17">
        <v>12799</v>
      </c>
      <c r="G185" s="27">
        <f t="shared" si="26"/>
        <v>248460</v>
      </c>
      <c r="H185" s="27">
        <v>250.91794354838709</v>
      </c>
      <c r="I185" s="27"/>
      <c r="J185" s="27">
        <v>113.34301075268817</v>
      </c>
      <c r="K185" s="27">
        <v>19.783400537634407</v>
      </c>
      <c r="L185" s="27">
        <f t="shared" si="25"/>
        <v>384.04435483870964</v>
      </c>
    </row>
    <row r="186" spans="1:12" s="35" customFormat="1">
      <c r="A186" s="34"/>
      <c r="B186" s="34" t="s">
        <v>188</v>
      </c>
      <c r="C186" s="17"/>
      <c r="D186" s="17"/>
      <c r="E186" s="17">
        <v>552967</v>
      </c>
      <c r="F186" s="17">
        <v>490732</v>
      </c>
      <c r="G186" s="27">
        <f t="shared" si="26"/>
        <v>1043699</v>
      </c>
      <c r="H186" s="27"/>
      <c r="I186" s="27"/>
      <c r="J186" s="27">
        <v>854.7204973118279</v>
      </c>
      <c r="K186" s="27">
        <v>758.52392473118277</v>
      </c>
      <c r="L186" s="27">
        <f t="shared" si="25"/>
        <v>1613.2444220430107</v>
      </c>
    </row>
    <row r="187" spans="1:12" s="35" customFormat="1">
      <c r="A187" s="34"/>
      <c r="B187" s="34" t="s">
        <v>189</v>
      </c>
      <c r="C187" s="17"/>
      <c r="D187" s="17"/>
      <c r="E187" s="17">
        <v>228607</v>
      </c>
      <c r="F187" s="17">
        <v>14161</v>
      </c>
      <c r="G187" s="27">
        <f t="shared" si="26"/>
        <v>242768</v>
      </c>
      <c r="H187" s="27"/>
      <c r="I187" s="27"/>
      <c r="J187" s="27">
        <v>353.35759408602144</v>
      </c>
      <c r="K187" s="27"/>
      <c r="L187" s="27">
        <f t="shared" si="25"/>
        <v>353.35759408602144</v>
      </c>
    </row>
    <row r="188" spans="1:12" s="35" customFormat="1">
      <c r="A188" s="18">
        <v>56</v>
      </c>
      <c r="B188" s="44" t="s">
        <v>101</v>
      </c>
      <c r="C188" s="20">
        <v>0</v>
      </c>
      <c r="D188" s="20">
        <v>66046</v>
      </c>
      <c r="E188" s="20">
        <v>3360302</v>
      </c>
      <c r="F188" s="20">
        <v>743926</v>
      </c>
      <c r="G188" s="20">
        <f t="shared" si="26"/>
        <v>4170274</v>
      </c>
      <c r="H188" s="21" t="s">
        <v>206</v>
      </c>
      <c r="I188" s="21">
        <v>102.08723118279569</v>
      </c>
      <c r="J188" s="21">
        <v>5194.0151881720431</v>
      </c>
      <c r="K188" s="21">
        <v>1149.8856182795698</v>
      </c>
      <c r="L188" s="21">
        <f t="shared" si="25"/>
        <v>6445.988037634409</v>
      </c>
    </row>
    <row r="189" spans="1:12" s="35" customFormat="1">
      <c r="A189" s="34"/>
      <c r="B189" s="34" t="s">
        <v>190</v>
      </c>
      <c r="C189" s="17"/>
      <c r="D189" s="17"/>
      <c r="E189" s="17">
        <v>1004617</v>
      </c>
      <c r="F189" s="17">
        <v>334167</v>
      </c>
      <c r="G189" s="27">
        <f t="shared" si="26"/>
        <v>1338784</v>
      </c>
      <c r="H189" s="27"/>
      <c r="I189" s="27"/>
      <c r="J189" s="27">
        <v>1552.8354166666666</v>
      </c>
      <c r="K189" s="27">
        <v>516.52157258064506</v>
      </c>
      <c r="L189" s="27">
        <f t="shared" si="25"/>
        <v>2069.3569892473115</v>
      </c>
    </row>
    <row r="190" spans="1:12" s="35" customFormat="1">
      <c r="A190" s="34"/>
      <c r="B190" s="34" t="s">
        <v>191</v>
      </c>
      <c r="C190" s="17"/>
      <c r="D190" s="17"/>
      <c r="E190" s="17">
        <v>794637</v>
      </c>
      <c r="F190" s="17">
        <v>47125</v>
      </c>
      <c r="G190" s="27">
        <f t="shared" si="26"/>
        <v>841762</v>
      </c>
      <c r="H190" s="27"/>
      <c r="I190" s="27"/>
      <c r="J190" s="27">
        <v>1228.269556451613</v>
      </c>
      <c r="K190" s="27">
        <v>72.841061827956992</v>
      </c>
      <c r="L190" s="27">
        <f t="shared" si="25"/>
        <v>1301.11061827957</v>
      </c>
    </row>
    <row r="191" spans="1:12" s="35" customFormat="1">
      <c r="A191" s="34"/>
      <c r="B191" s="34" t="s">
        <v>192</v>
      </c>
      <c r="C191" s="17"/>
      <c r="D191" s="17">
        <v>66046</v>
      </c>
      <c r="E191" s="17">
        <v>465926</v>
      </c>
      <c r="F191" s="17">
        <v>151430</v>
      </c>
      <c r="G191" s="27">
        <f t="shared" si="26"/>
        <v>683402</v>
      </c>
      <c r="H191" s="27"/>
      <c r="I191" s="27">
        <v>102.08723118279569</v>
      </c>
      <c r="J191" s="27">
        <v>720.18131720430108</v>
      </c>
      <c r="K191" s="27">
        <v>234.06518817204298</v>
      </c>
      <c r="L191" s="27">
        <f t="shared" si="25"/>
        <v>1056.3337365591397</v>
      </c>
    </row>
    <row r="192" spans="1:12" s="35" customFormat="1">
      <c r="A192" s="34"/>
      <c r="B192" s="34" t="s">
        <v>193</v>
      </c>
      <c r="C192" s="17"/>
      <c r="D192" s="17"/>
      <c r="E192" s="17">
        <v>257930</v>
      </c>
      <c r="F192" s="17">
        <v>28775</v>
      </c>
      <c r="G192" s="27">
        <f t="shared" si="26"/>
        <v>286705</v>
      </c>
      <c r="H192" s="27"/>
      <c r="I192" s="27"/>
      <c r="J192" s="27">
        <v>398.68212365591398</v>
      </c>
      <c r="K192" s="27">
        <v>44.477486559139784</v>
      </c>
      <c r="L192" s="27">
        <f t="shared" si="25"/>
        <v>443.15961021505376</v>
      </c>
    </row>
    <row r="193" spans="1:12" s="35" customFormat="1">
      <c r="A193" s="34"/>
      <c r="B193" s="34" t="s">
        <v>194</v>
      </c>
      <c r="C193" s="17"/>
      <c r="D193" s="17"/>
      <c r="E193" s="17"/>
      <c r="F193" s="17">
        <v>11507</v>
      </c>
      <c r="G193" s="27">
        <f t="shared" si="26"/>
        <v>11507</v>
      </c>
      <c r="H193" s="27"/>
      <c r="I193" s="27"/>
      <c r="J193" s="27"/>
      <c r="K193" s="27">
        <v>17.786357526881719</v>
      </c>
      <c r="L193" s="27">
        <f t="shared" si="25"/>
        <v>17.786357526881719</v>
      </c>
    </row>
    <row r="194" spans="1:12" s="35" customFormat="1" ht="30">
      <c r="A194" s="34"/>
      <c r="B194" s="38" t="s">
        <v>195</v>
      </c>
      <c r="C194" s="17"/>
      <c r="D194" s="17"/>
      <c r="E194" s="17">
        <v>154285</v>
      </c>
      <c r="F194" s="17"/>
      <c r="G194" s="27">
        <f t="shared" si="26"/>
        <v>154285</v>
      </c>
      <c r="H194" s="27"/>
      <c r="I194" s="27"/>
      <c r="J194" s="27">
        <v>238.47815860215053</v>
      </c>
      <c r="K194" s="27"/>
      <c r="L194" s="27">
        <f t="shared" si="25"/>
        <v>238.47815860215053</v>
      </c>
    </row>
    <row r="195" spans="1:12" s="35" customFormat="1">
      <c r="A195" s="34"/>
      <c r="B195" s="34" t="s">
        <v>196</v>
      </c>
      <c r="C195" s="17"/>
      <c r="D195" s="17"/>
      <c r="E195" s="17">
        <v>635315</v>
      </c>
      <c r="F195" s="17">
        <v>159373</v>
      </c>
      <c r="G195" s="27">
        <f t="shared" si="26"/>
        <v>794688</v>
      </c>
      <c r="H195" s="27"/>
      <c r="I195" s="27"/>
      <c r="J195" s="27">
        <v>982.00571236559131</v>
      </c>
      <c r="K195" s="27">
        <v>246.3426747311828</v>
      </c>
      <c r="L195" s="27">
        <f t="shared" si="25"/>
        <v>1228.3483870967741</v>
      </c>
    </row>
    <row r="196" spans="1:12" s="35" customFormat="1">
      <c r="A196" s="34"/>
      <c r="B196" s="34" t="s">
        <v>197</v>
      </c>
      <c r="C196" s="17"/>
      <c r="D196" s="17"/>
      <c r="E196" s="17">
        <v>17047</v>
      </c>
      <c r="F196" s="17"/>
      <c r="G196" s="27">
        <f t="shared" si="26"/>
        <v>17047</v>
      </c>
      <c r="H196" s="27"/>
      <c r="I196" s="27"/>
      <c r="J196" s="27">
        <v>26.349529569892471</v>
      </c>
      <c r="K196" s="27"/>
      <c r="L196" s="27">
        <f t="shared" si="25"/>
        <v>26.349529569892471</v>
      </c>
    </row>
    <row r="197" spans="1:12" s="35" customFormat="1">
      <c r="A197" s="34"/>
      <c r="B197" s="34" t="s">
        <v>198</v>
      </c>
      <c r="C197" s="17"/>
      <c r="D197" s="17"/>
      <c r="E197" s="17">
        <v>30545</v>
      </c>
      <c r="F197" s="17">
        <v>11549</v>
      </c>
      <c r="G197" s="27">
        <f t="shared" si="26"/>
        <v>42094</v>
      </c>
      <c r="H197" s="27"/>
      <c r="I197" s="27"/>
      <c r="J197" s="27">
        <v>47.213373655913976</v>
      </c>
      <c r="K197" s="27">
        <v>17.85127688172043</v>
      </c>
      <c r="L197" s="27">
        <f t="shared" si="25"/>
        <v>65.064650537634407</v>
      </c>
    </row>
    <row r="198" spans="1:12">
      <c r="A198" s="45">
        <v>57</v>
      </c>
      <c r="B198" s="46" t="s">
        <v>103</v>
      </c>
      <c r="C198" s="47">
        <v>0</v>
      </c>
      <c r="D198" s="47">
        <v>101199</v>
      </c>
      <c r="E198" s="47">
        <v>2979128</v>
      </c>
      <c r="F198" s="47">
        <v>2011319</v>
      </c>
      <c r="G198" s="47">
        <f t="shared" si="26"/>
        <v>5091646</v>
      </c>
      <c r="H198" s="48" t="s">
        <v>206</v>
      </c>
      <c r="I198" s="48">
        <v>156.42318548387098</v>
      </c>
      <c r="J198" s="48">
        <v>4604.8349462365586</v>
      </c>
      <c r="K198" s="48">
        <v>3108.8936155913975</v>
      </c>
      <c r="L198" s="48">
        <f t="shared" si="25"/>
        <v>7870.1517473118274</v>
      </c>
    </row>
    <row r="199" spans="1:12">
      <c r="A199" s="49"/>
      <c r="B199" s="50" t="s">
        <v>264</v>
      </c>
      <c r="C199" s="51"/>
      <c r="D199" s="51">
        <v>101199</v>
      </c>
      <c r="E199" s="51">
        <v>2058372</v>
      </c>
      <c r="F199" s="51">
        <v>1339653</v>
      </c>
      <c r="G199" s="51">
        <f t="shared" si="26"/>
        <v>3499224</v>
      </c>
      <c r="H199" s="52"/>
      <c r="I199" s="52">
        <v>156.42318548387098</v>
      </c>
      <c r="J199" s="52">
        <v>3181.623387096774</v>
      </c>
      <c r="K199" s="52">
        <v>2070.7002016129031</v>
      </c>
      <c r="L199" s="52">
        <f t="shared" si="25"/>
        <v>5408.7467741935479</v>
      </c>
    </row>
    <row r="200" spans="1:12">
      <c r="A200" s="49"/>
      <c r="B200" s="50" t="s">
        <v>200</v>
      </c>
      <c r="C200" s="51">
        <v>0</v>
      </c>
      <c r="D200" s="51"/>
      <c r="E200" s="51">
        <v>920756</v>
      </c>
      <c r="F200" s="51">
        <v>671666</v>
      </c>
      <c r="G200" s="51">
        <f t="shared" si="26"/>
        <v>1592422</v>
      </c>
      <c r="H200" s="52" t="s">
        <v>206</v>
      </c>
      <c r="I200" s="52"/>
      <c r="J200" s="52">
        <v>1423.2115591397849</v>
      </c>
      <c r="K200" s="52">
        <v>1038.1934139784946</v>
      </c>
      <c r="L200" s="52">
        <f t="shared" si="25"/>
        <v>2461.4049731182795</v>
      </c>
    </row>
    <row r="201" spans="1:12">
      <c r="A201" s="53">
        <v>58</v>
      </c>
      <c r="B201" s="54" t="s">
        <v>104</v>
      </c>
      <c r="C201" s="55">
        <v>359503</v>
      </c>
      <c r="D201" s="55">
        <v>0</v>
      </c>
      <c r="E201" s="55">
        <v>617514</v>
      </c>
      <c r="F201" s="55">
        <v>607174</v>
      </c>
      <c r="G201" s="55">
        <f t="shared" si="26"/>
        <v>1584191</v>
      </c>
      <c r="H201" s="56">
        <v>555.68340053763438</v>
      </c>
      <c r="I201" s="56" t="s">
        <v>206</v>
      </c>
      <c r="J201" s="56">
        <v>954.49072580645156</v>
      </c>
      <c r="K201" s="56">
        <v>938.50819892473112</v>
      </c>
      <c r="L201" s="56">
        <f t="shared" si="25"/>
        <v>2448.6823252688168</v>
      </c>
    </row>
    <row r="202" spans="1:12">
      <c r="A202" s="57"/>
      <c r="B202" s="58" t="s">
        <v>265</v>
      </c>
      <c r="C202" s="59">
        <v>359503</v>
      </c>
      <c r="D202" s="59"/>
      <c r="E202" s="59">
        <v>67926.539999999994</v>
      </c>
      <c r="F202" s="59">
        <v>72860.87999999999</v>
      </c>
      <c r="G202" s="59">
        <f>SUM(C202:F202)</f>
        <v>500290.42</v>
      </c>
      <c r="H202" s="9">
        <v>555.68340053763438</v>
      </c>
      <c r="I202" s="9"/>
      <c r="J202" s="9">
        <v>104.99397983870966</v>
      </c>
      <c r="K202" s="9">
        <v>112.62098387096772</v>
      </c>
      <c r="L202" s="9">
        <f t="shared" si="25"/>
        <v>773.29836424731172</v>
      </c>
    </row>
    <row r="203" spans="1:12">
      <c r="A203" s="60"/>
      <c r="B203" s="58" t="s">
        <v>202</v>
      </c>
      <c r="C203" s="61"/>
      <c r="D203" s="61"/>
      <c r="E203" s="61">
        <v>549587.46</v>
      </c>
      <c r="F203" s="61">
        <v>534313.12</v>
      </c>
      <c r="G203" s="59">
        <f>SUM(C203:F203)</f>
        <v>1083900.58</v>
      </c>
      <c r="H203" s="62"/>
      <c r="I203" s="62"/>
      <c r="J203" s="62">
        <v>849.49674596774184</v>
      </c>
      <c r="K203" s="62">
        <v>825.88721505376338</v>
      </c>
      <c r="L203" s="9">
        <f t="shared" si="25"/>
        <v>1675.3839610215052</v>
      </c>
    </row>
    <row r="204" spans="1:12">
      <c r="A204" s="63">
        <v>59</v>
      </c>
      <c r="B204" s="64" t="s">
        <v>106</v>
      </c>
      <c r="C204" s="65">
        <v>1051764</v>
      </c>
      <c r="D204" s="65">
        <v>0</v>
      </c>
      <c r="E204" s="65">
        <v>1705779</v>
      </c>
      <c r="F204" s="65">
        <v>1376747</v>
      </c>
      <c r="G204" s="65">
        <f>SUM(C204:F204)</f>
        <v>4134290</v>
      </c>
      <c r="H204" s="13">
        <v>1625.7104838709677</v>
      </c>
      <c r="I204" s="13" t="s">
        <v>206</v>
      </c>
      <c r="J204" s="13">
        <v>2636.6207661290323</v>
      </c>
      <c r="K204" s="13">
        <v>2128.0363575268816</v>
      </c>
      <c r="L204" s="13">
        <f t="shared" si="25"/>
        <v>6390.3676075268813</v>
      </c>
    </row>
    <row r="205" spans="1:12">
      <c r="A205" s="66"/>
      <c r="B205" s="67" t="s">
        <v>266</v>
      </c>
      <c r="C205" s="68">
        <v>1051764</v>
      </c>
      <c r="D205" s="68">
        <v>0</v>
      </c>
      <c r="E205" s="68">
        <v>1705779</v>
      </c>
      <c r="F205" s="68">
        <v>1376747</v>
      </c>
      <c r="G205" s="68">
        <f>SUM(C205:F205)</f>
        <v>4134290</v>
      </c>
      <c r="H205" s="30">
        <v>1625.7104838709677</v>
      </c>
      <c r="I205" s="30" t="s">
        <v>206</v>
      </c>
      <c r="J205" s="30">
        <v>2636.6207661290323</v>
      </c>
      <c r="K205" s="30">
        <v>2128.0363575268816</v>
      </c>
      <c r="L205" s="30">
        <f t="shared" si="25"/>
        <v>6390.3676075268813</v>
      </c>
    </row>
    <row r="206" spans="1:12">
      <c r="B206" s="69" t="s">
        <v>107</v>
      </c>
      <c r="C206" s="70">
        <f t="shared" ref="C206:E206" si="27">C7+C9+C14+C16+C19+C24+C30+C32+C34+C42+C44+C47+C49+C51+C58+C60+C62+C64+C68+C70+C73+C76+C78+C81+C83+C90+C97+C99+C102+C104+C106+C108+C110+C112+C114+C117+C119+C121+C129+C131+C133+C135+C138+C140+C147+C151+C153+C155+C164+C166+C168+C170+C172+C176+C178+C188+C198+C201+C204</f>
        <v>18278809</v>
      </c>
      <c r="D206" s="70">
        <f t="shared" si="27"/>
        <v>3060738</v>
      </c>
      <c r="E206" s="70">
        <f t="shared" si="27"/>
        <v>115428629</v>
      </c>
      <c r="F206" s="70">
        <f>F7+F9+F14+F16+F19+F24+F30+F32+F34+F42+F44+F47+F49+F51+F58+F60+F62+F64+F68+F70+F73+F76+F78+F81+F83+F90+F97+F99+F102+F104+F106+F108+F110+F112+F114+F117+F119+F121+F129+F131+F133+F135+F138+F140+F147+F151+F153+F155+F164+F166+F168+F170+F172+F176+F178+F188+F198+F201+F204</f>
        <v>59252992</v>
      </c>
      <c r="G206" s="71">
        <f>C206+D206+E206+F206</f>
        <v>196021168</v>
      </c>
      <c r="H206" s="72">
        <f t="shared" ref="H206:J206" si="28">H7+H9+H14+H16+H19+H24+H30+H32+H34+H42+H44+H47+H49+H51+H58+H60+H62+H64+H68+H70+H73+H76+H78+H81+H83+H90+H97+H99+H102+H104+H106+H108+H110+H112+H114+H117+H119+H121+H129+H131+H133+H135+H138+H140+H147+H151+H153+H155+H164+H166+H168+H170+H172+H176+H178+H188+H198+H201+H204</f>
        <v>28253.535416666666</v>
      </c>
      <c r="I206" s="72">
        <f t="shared" si="28"/>
        <v>4730.9794354838705</v>
      </c>
      <c r="J206" s="72">
        <f t="shared" si="28"/>
        <v>178417.90772849464</v>
      </c>
      <c r="K206" s="72">
        <f>K7+K9+K14+K16+K19+K24+K30+K32+K34+K42+K44+K47+K49+K51+K58+K60+K62+K64+K68+K70+K73+K76+K78+K81+K83+K90+K97+K99+K102+K104+K106+K108+K110+K112+K114+K117+K119+K121+K129+K131+K133+K135+K138+K140+K147+K151+K153+K155+K164+K166+K168+K170+K172+K176+K178+K188+K198+K201+K204</f>
        <v>91587.286021505366</v>
      </c>
      <c r="L206" s="72">
        <f>H206+I206+J206+K206</f>
        <v>302989.70860215055</v>
      </c>
    </row>
    <row r="207" spans="1:12">
      <c r="C207" s="2" t="s">
        <v>204</v>
      </c>
    </row>
    <row r="209" spans="3:6">
      <c r="C209" s="1"/>
      <c r="D209" s="1"/>
      <c r="E209" s="1"/>
      <c r="F209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zoomScale="90" zoomScaleNormal="90" workbookViewId="0">
      <pane xSplit="1" ySplit="6" topLeftCell="B191" activePane="bottomRight" state="frozen"/>
      <selection pane="topRight" activeCell="I1" sqref="I1"/>
      <selection pane="bottomLeft" activeCell="A29" sqref="A29"/>
      <selection pane="bottomRight" activeCell="K212" sqref="K212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267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87" t="s">
        <v>10</v>
      </c>
      <c r="H6" s="87" t="s">
        <v>6</v>
      </c>
      <c r="I6" s="87" t="s">
        <v>7</v>
      </c>
      <c r="J6" s="87" t="s">
        <v>8</v>
      </c>
      <c r="K6" s="87" t="s">
        <v>9</v>
      </c>
      <c r="L6" s="87" t="s">
        <v>10</v>
      </c>
    </row>
    <row r="7" spans="1:13" s="14" customFormat="1">
      <c r="A7" s="10">
        <v>1</v>
      </c>
      <c r="B7" s="11" t="s">
        <v>11</v>
      </c>
      <c r="C7" s="12">
        <v>478596</v>
      </c>
      <c r="D7" s="12">
        <v>175297</v>
      </c>
      <c r="E7" s="12">
        <v>1626006</v>
      </c>
      <c r="F7" s="12">
        <v>413291</v>
      </c>
      <c r="G7" s="12">
        <f>SUM(C7:F7)</f>
        <v>2693190</v>
      </c>
      <c r="H7" s="13">
        <v>739.76532258064503</v>
      </c>
      <c r="I7" s="13">
        <v>270.95638440860216</v>
      </c>
      <c r="J7" s="13">
        <v>2513.3157258064512</v>
      </c>
      <c r="K7" s="13">
        <v>638.82345430107523</v>
      </c>
      <c r="L7" s="13">
        <f>H7+I7+J7+K7</f>
        <v>4162.8608870967737</v>
      </c>
    </row>
    <row r="8" spans="1:13" s="14" customFormat="1">
      <c r="A8" s="15"/>
      <c r="B8" s="16" t="s">
        <v>225</v>
      </c>
      <c r="C8" s="17">
        <v>478596</v>
      </c>
      <c r="D8" s="17">
        <v>175297</v>
      </c>
      <c r="E8" s="17">
        <v>1626006</v>
      </c>
      <c r="F8" s="17">
        <v>413291</v>
      </c>
      <c r="G8" s="17">
        <f t="shared" ref="G8:L8" si="0">G7</f>
        <v>2693190</v>
      </c>
      <c r="H8" s="17">
        <v>739.76532258064503</v>
      </c>
      <c r="I8" s="17"/>
      <c r="J8" s="17">
        <v>2513.3157258064512</v>
      </c>
      <c r="K8" s="17">
        <v>638.82345430107523</v>
      </c>
      <c r="L8" s="17">
        <f t="shared" si="0"/>
        <v>4162.8608870967737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394433</v>
      </c>
      <c r="F9" s="20">
        <v>713569</v>
      </c>
      <c r="G9" s="20">
        <f>SUM(C9:F9)</f>
        <v>1108002</v>
      </c>
      <c r="H9" s="21" t="s">
        <v>206</v>
      </c>
      <c r="I9" s="21" t="s">
        <v>206</v>
      </c>
      <c r="J9" s="21">
        <v>609.67466397849455</v>
      </c>
      <c r="K9" s="21">
        <v>1102.9628360215054</v>
      </c>
      <c r="L9" s="21">
        <f t="shared" ref="L9:L30" si="1">H9+I9+J9+K9</f>
        <v>1712.6374999999998</v>
      </c>
    </row>
    <row r="10" spans="1:13" s="14" customFormat="1">
      <c r="A10" s="16"/>
      <c r="B10" s="16" t="s">
        <v>16</v>
      </c>
      <c r="C10" s="17"/>
      <c r="D10" s="17"/>
      <c r="E10" s="17">
        <v>21693.814999999999</v>
      </c>
      <c r="F10" s="17">
        <v>356784.5</v>
      </c>
      <c r="G10" s="17">
        <f>E10+F10</f>
        <v>378478.315</v>
      </c>
      <c r="H10" s="17"/>
      <c r="I10" s="17"/>
      <c r="J10" s="17">
        <v>33.532106518817201</v>
      </c>
      <c r="K10" s="17">
        <v>551.48141801075269</v>
      </c>
      <c r="L10" s="17">
        <f t="shared" si="1"/>
        <v>585.01352452956985</v>
      </c>
    </row>
    <row r="11" spans="1:13" s="14" customFormat="1">
      <c r="A11" s="16"/>
      <c r="B11" s="16" t="s">
        <v>18</v>
      </c>
      <c r="C11" s="17"/>
      <c r="D11" s="17"/>
      <c r="E11" s="17">
        <v>228771.13999999998</v>
      </c>
      <c r="F11" s="17">
        <v>349648.81</v>
      </c>
      <c r="G11" s="17">
        <f>E11+F11</f>
        <v>578419.94999999995</v>
      </c>
      <c r="H11" s="17"/>
      <c r="I11" s="17"/>
      <c r="J11" s="17">
        <v>353.61130510752679</v>
      </c>
      <c r="K11" s="17">
        <v>540.45178965053765</v>
      </c>
      <c r="L11" s="17">
        <f t="shared" si="1"/>
        <v>894.06309475806438</v>
      </c>
    </row>
    <row r="12" spans="1:13" s="14" customFormat="1">
      <c r="A12" s="16"/>
      <c r="B12" s="16" t="s">
        <v>226</v>
      </c>
      <c r="C12" s="17"/>
      <c r="D12" s="17"/>
      <c r="E12" s="17">
        <v>43387.63</v>
      </c>
      <c r="F12" s="17">
        <v>7135.6900000000005</v>
      </c>
      <c r="G12" s="17">
        <f>E12+F12</f>
        <v>50523.32</v>
      </c>
      <c r="H12" s="17"/>
      <c r="I12" s="17"/>
      <c r="J12" s="17">
        <v>67.064213037634403</v>
      </c>
      <c r="K12" s="17">
        <v>11.029628360215053</v>
      </c>
      <c r="L12" s="17">
        <f t="shared" si="1"/>
        <v>78.093841397849459</v>
      </c>
    </row>
    <row r="13" spans="1:13" s="14" customFormat="1">
      <c r="A13" s="22"/>
      <c r="B13" s="22" t="s">
        <v>22</v>
      </c>
      <c r="C13" s="17"/>
      <c r="D13" s="17"/>
      <c r="E13" s="17">
        <v>100580.41500000001</v>
      </c>
      <c r="F13" s="17"/>
      <c r="G13" s="17">
        <f>E13+F13</f>
        <v>100580.41500000001</v>
      </c>
      <c r="H13" s="17"/>
      <c r="I13" s="17"/>
      <c r="J13" s="17">
        <v>155.46703931451614</v>
      </c>
      <c r="K13" s="17"/>
      <c r="L13" s="17">
        <f t="shared" si="1"/>
        <v>155.46703931451614</v>
      </c>
    </row>
    <row r="14" spans="1:13" s="14" customFormat="1">
      <c r="A14" s="23">
        <v>3</v>
      </c>
      <c r="B14" s="24" t="s">
        <v>14</v>
      </c>
      <c r="C14" s="25">
        <v>7740</v>
      </c>
      <c r="D14" s="25">
        <v>0</v>
      </c>
      <c r="E14" s="25">
        <v>1184585</v>
      </c>
      <c r="F14" s="25">
        <v>1322099</v>
      </c>
      <c r="G14" s="25">
        <f>SUM(C14:F14)</f>
        <v>2514424</v>
      </c>
      <c r="H14" s="26">
        <v>11.963709677419352</v>
      </c>
      <c r="I14" s="26" t="s">
        <v>206</v>
      </c>
      <c r="J14" s="26">
        <v>1831.0117607526879</v>
      </c>
      <c r="K14" s="26">
        <v>2043.5670026881719</v>
      </c>
      <c r="L14" s="26">
        <f t="shared" si="1"/>
        <v>3886.5424731182793</v>
      </c>
    </row>
    <row r="15" spans="1:13" s="14" customFormat="1">
      <c r="A15" s="16"/>
      <c r="B15" s="16" t="s">
        <v>227</v>
      </c>
      <c r="C15" s="17"/>
      <c r="D15" s="17"/>
      <c r="E15" s="17">
        <v>1184585</v>
      </c>
      <c r="F15" s="17">
        <v>1322099</v>
      </c>
      <c r="G15" s="17">
        <f>F15+E15</f>
        <v>2506684</v>
      </c>
      <c r="H15" s="17"/>
      <c r="I15" s="17"/>
      <c r="J15" s="17">
        <v>1831.0117607526879</v>
      </c>
      <c r="K15" s="17">
        <v>2043.5670026881719</v>
      </c>
      <c r="L15" s="17">
        <f t="shared" si="1"/>
        <v>3874.5787634408598</v>
      </c>
    </row>
    <row r="16" spans="1:13" s="14" customFormat="1">
      <c r="A16" s="23">
        <v>4</v>
      </c>
      <c r="B16" s="24" t="s">
        <v>15</v>
      </c>
      <c r="C16" s="25">
        <v>654530.99999999977</v>
      </c>
      <c r="D16" s="25">
        <v>20327</v>
      </c>
      <c r="E16" s="25">
        <v>2444345</v>
      </c>
      <c r="F16" s="25">
        <v>603445</v>
      </c>
      <c r="G16" s="25">
        <f>SUM(C16:F16)</f>
        <v>3722648</v>
      </c>
      <c r="H16" s="26">
        <v>1011.7078629032253</v>
      </c>
      <c r="I16" s="26">
        <v>31.419422043010748</v>
      </c>
      <c r="J16" s="26">
        <v>3778.2214381720428</v>
      </c>
      <c r="K16" s="26">
        <v>932.74428763440858</v>
      </c>
      <c r="L16" s="26">
        <f t="shared" si="1"/>
        <v>5754.0930107526874</v>
      </c>
    </row>
    <row r="17" spans="1:12" s="14" customFormat="1">
      <c r="A17" s="16"/>
      <c r="B17" s="16" t="s">
        <v>228</v>
      </c>
      <c r="C17" s="17">
        <v>654530.99999999977</v>
      </c>
      <c r="D17" s="17">
        <v>20327</v>
      </c>
      <c r="E17" s="17">
        <v>1403738</v>
      </c>
      <c r="F17" s="17">
        <v>120428</v>
      </c>
      <c r="G17" s="17">
        <f>SUM(C17:F17)</f>
        <v>2199024</v>
      </c>
      <c r="H17" s="17">
        <v>1011.7078629032253</v>
      </c>
      <c r="I17" s="17"/>
      <c r="J17" s="17">
        <v>2169.756317204301</v>
      </c>
      <c r="K17" s="17">
        <v>186.14543010752686</v>
      </c>
      <c r="L17" s="17">
        <f t="shared" si="1"/>
        <v>3367.6096102150532</v>
      </c>
    </row>
    <row r="18" spans="1:12" s="14" customFormat="1">
      <c r="A18" s="16"/>
      <c r="B18" s="16" t="s">
        <v>30</v>
      </c>
      <c r="C18" s="17"/>
      <c r="D18" s="17"/>
      <c r="E18" s="17">
        <v>1040607</v>
      </c>
      <c r="F18" s="17">
        <v>483017</v>
      </c>
      <c r="G18" s="17">
        <f t="shared" ref="G18:G30" si="2">SUM(C18:F18)</f>
        <v>1523624</v>
      </c>
      <c r="H18" s="17"/>
      <c r="I18" s="17"/>
      <c r="J18" s="17">
        <v>1608.4651209677418</v>
      </c>
      <c r="K18" s="17">
        <v>746.59885752688172</v>
      </c>
      <c r="L18" s="17">
        <f t="shared" si="1"/>
        <v>2355.0639784946234</v>
      </c>
    </row>
    <row r="19" spans="1:12" s="14" customFormat="1">
      <c r="A19" s="23">
        <v>5</v>
      </c>
      <c r="B19" s="24" t="s">
        <v>17</v>
      </c>
      <c r="C19" s="25">
        <v>287869</v>
      </c>
      <c r="D19" s="25">
        <v>125385</v>
      </c>
      <c r="E19" s="25">
        <v>4263060</v>
      </c>
      <c r="F19" s="25">
        <v>2081278</v>
      </c>
      <c r="G19" s="25">
        <f t="shared" si="2"/>
        <v>6757592</v>
      </c>
      <c r="H19" s="26">
        <v>444.95880376344087</v>
      </c>
      <c r="I19" s="26">
        <v>193.80745967741933</v>
      </c>
      <c r="J19" s="26">
        <v>6589.4072580645152</v>
      </c>
      <c r="K19" s="26">
        <v>3217.0291666666662</v>
      </c>
      <c r="L19" s="26">
        <f t="shared" si="1"/>
        <v>10445.202688172041</v>
      </c>
    </row>
    <row r="20" spans="1:12" s="14" customFormat="1">
      <c r="A20" s="16"/>
      <c r="B20" s="16" t="s">
        <v>229</v>
      </c>
      <c r="C20" s="17">
        <v>287869</v>
      </c>
      <c r="D20" s="17">
        <v>125385</v>
      </c>
      <c r="E20" s="17">
        <v>1364179</v>
      </c>
      <c r="F20" s="17">
        <v>124876</v>
      </c>
      <c r="G20" s="17">
        <f t="shared" si="2"/>
        <v>1902309</v>
      </c>
      <c r="H20" s="17">
        <v>444.95880376344087</v>
      </c>
      <c r="I20" s="17">
        <v>193.80745967741933</v>
      </c>
      <c r="J20" s="17">
        <v>2108.6100134408603</v>
      </c>
      <c r="K20" s="17">
        <v>193.02069892473116</v>
      </c>
      <c r="L20" s="17">
        <f t="shared" si="1"/>
        <v>2940.3969758064518</v>
      </c>
    </row>
    <row r="21" spans="1:12" s="14" customFormat="1">
      <c r="A21" s="16"/>
      <c r="B21" s="16" t="s">
        <v>35</v>
      </c>
      <c r="C21" s="17"/>
      <c r="D21" s="17"/>
      <c r="E21" s="17">
        <v>1236287</v>
      </c>
      <c r="F21" s="17">
        <v>1082265</v>
      </c>
      <c r="G21" s="17">
        <f t="shared" si="2"/>
        <v>2318552</v>
      </c>
      <c r="H21" s="17"/>
      <c r="I21" s="17"/>
      <c r="J21" s="17">
        <v>1910.9274865591397</v>
      </c>
      <c r="K21" s="17">
        <v>1672.8558467741934</v>
      </c>
      <c r="L21" s="17">
        <f t="shared" si="1"/>
        <v>3583.7833333333328</v>
      </c>
    </row>
    <row r="22" spans="1:12" s="14" customFormat="1">
      <c r="A22" s="16"/>
      <c r="B22" s="16" t="s">
        <v>37</v>
      </c>
      <c r="C22" s="17"/>
      <c r="D22" s="17"/>
      <c r="E22" s="17">
        <v>1406810</v>
      </c>
      <c r="F22" s="17">
        <v>561945</v>
      </c>
      <c r="G22" s="17">
        <f t="shared" si="2"/>
        <v>1968755</v>
      </c>
      <c r="H22" s="17"/>
      <c r="I22" s="17"/>
      <c r="J22" s="17">
        <v>2174.504704301075</v>
      </c>
      <c r="K22" s="17">
        <v>868.5977822580644</v>
      </c>
      <c r="L22" s="17">
        <f t="shared" si="1"/>
        <v>3043.1024865591394</v>
      </c>
    </row>
    <row r="23" spans="1:12" s="14" customFormat="1">
      <c r="A23" s="16"/>
      <c r="B23" s="16" t="s">
        <v>39</v>
      </c>
      <c r="C23" s="17"/>
      <c r="D23" s="17"/>
      <c r="E23" s="17">
        <v>255784</v>
      </c>
      <c r="F23" s="17">
        <v>312192</v>
      </c>
      <c r="G23" s="17">
        <f t="shared" si="2"/>
        <v>567976</v>
      </c>
      <c r="H23" s="17"/>
      <c r="I23" s="17"/>
      <c r="J23" s="17">
        <v>395.36505376344087</v>
      </c>
      <c r="K23" s="17">
        <v>482.55483870967737</v>
      </c>
      <c r="L23" s="17">
        <f t="shared" si="1"/>
        <v>877.91989247311824</v>
      </c>
    </row>
    <row r="24" spans="1:12" s="14" customFormat="1" ht="15.75" customHeight="1">
      <c r="A24" s="23">
        <v>6</v>
      </c>
      <c r="B24" s="24" t="s">
        <v>19</v>
      </c>
      <c r="C24" s="25">
        <v>11590</v>
      </c>
      <c r="D24" s="25">
        <v>0</v>
      </c>
      <c r="E24" s="25">
        <v>1172552</v>
      </c>
      <c r="F24" s="25">
        <v>1118259</v>
      </c>
      <c r="G24" s="25">
        <f t="shared" si="2"/>
        <v>2302401</v>
      </c>
      <c r="H24" s="26">
        <v>17.914650537634408</v>
      </c>
      <c r="I24" s="26" t="s">
        <v>206</v>
      </c>
      <c r="J24" s="26">
        <v>1812.4123655913977</v>
      </c>
      <c r="K24" s="26">
        <v>1728.4917338709677</v>
      </c>
      <c r="L24" s="26">
        <f t="shared" si="1"/>
        <v>3558.8187499999995</v>
      </c>
    </row>
    <row r="25" spans="1:12" s="14" customFormat="1">
      <c r="A25" s="16"/>
      <c r="B25" s="16" t="s">
        <v>230</v>
      </c>
      <c r="C25" s="17">
        <v>11590</v>
      </c>
      <c r="D25" s="17"/>
      <c r="E25" s="17">
        <v>55109.944000000003</v>
      </c>
      <c r="F25" s="17">
        <v>78278.13</v>
      </c>
      <c r="G25" s="17">
        <f t="shared" si="2"/>
        <v>144978.07400000002</v>
      </c>
      <c r="H25" s="17">
        <v>17.914650537634408</v>
      </c>
      <c r="I25" s="17"/>
      <c r="J25" s="17">
        <v>85.183381182795699</v>
      </c>
      <c r="K25" s="17">
        <v>120.99442137096774</v>
      </c>
      <c r="L25" s="17">
        <f t="shared" si="1"/>
        <v>224.09245309139783</v>
      </c>
    </row>
    <row r="26" spans="1:12" s="14" customFormat="1">
      <c r="A26" s="16"/>
      <c r="B26" s="16" t="s">
        <v>44</v>
      </c>
      <c r="C26" s="17"/>
      <c r="D26" s="17"/>
      <c r="E26" s="17">
        <v>395150.02400000003</v>
      </c>
      <c r="F26" s="17">
        <v>299693.41200000001</v>
      </c>
      <c r="G26" s="17">
        <f t="shared" si="2"/>
        <v>694843.43599999999</v>
      </c>
      <c r="H26" s="17"/>
      <c r="I26" s="17"/>
      <c r="J26" s="17">
        <v>610.78296720430114</v>
      </c>
      <c r="K26" s="17">
        <v>463.2357846774193</v>
      </c>
      <c r="L26" s="17">
        <f t="shared" si="1"/>
        <v>1074.0187518817204</v>
      </c>
    </row>
    <row r="27" spans="1:12" s="14" customFormat="1">
      <c r="A27" s="16"/>
      <c r="B27" s="16" t="s">
        <v>46</v>
      </c>
      <c r="C27" s="17"/>
      <c r="D27" s="17"/>
      <c r="E27" s="17">
        <v>65662.911999999997</v>
      </c>
      <c r="F27" s="17">
        <v>38020.806000000004</v>
      </c>
      <c r="G27" s="17">
        <f t="shared" si="2"/>
        <v>103683.71799999999</v>
      </c>
      <c r="H27" s="17"/>
      <c r="I27" s="17"/>
      <c r="J27" s="17">
        <v>101.49509247311826</v>
      </c>
      <c r="K27" s="17">
        <v>58.768718951612904</v>
      </c>
      <c r="L27" s="17">
        <f t="shared" si="1"/>
        <v>160.26381142473116</v>
      </c>
    </row>
    <row r="28" spans="1:12" s="14" customFormat="1">
      <c r="A28" s="16"/>
      <c r="B28" s="16" t="s">
        <v>48</v>
      </c>
      <c r="C28" s="17"/>
      <c r="D28" s="17"/>
      <c r="E28" s="17">
        <v>19933.384000000002</v>
      </c>
      <c r="F28" s="17">
        <v>26838.216</v>
      </c>
      <c r="G28" s="17">
        <f t="shared" si="2"/>
        <v>46771.600000000006</v>
      </c>
      <c r="H28" s="17"/>
      <c r="I28" s="17"/>
      <c r="J28" s="17">
        <v>30.811010215053763</v>
      </c>
      <c r="K28" s="17">
        <v>41.483801612903221</v>
      </c>
      <c r="L28" s="17">
        <f t="shared" si="1"/>
        <v>72.294811827956977</v>
      </c>
    </row>
    <row r="29" spans="1:12" s="14" customFormat="1">
      <c r="A29" s="16"/>
      <c r="B29" s="16" t="s">
        <v>50</v>
      </c>
      <c r="C29" s="17"/>
      <c r="D29" s="17"/>
      <c r="E29" s="17">
        <v>636695.73600000015</v>
      </c>
      <c r="F29" s="17">
        <v>675428.43599999999</v>
      </c>
      <c r="G29" s="17">
        <f t="shared" si="2"/>
        <v>1312124.1720000003</v>
      </c>
      <c r="H29" s="17"/>
      <c r="I29" s="17"/>
      <c r="J29" s="17">
        <v>984.13991451612924</v>
      </c>
      <c r="K29" s="17">
        <v>1044.0090072580645</v>
      </c>
      <c r="L29" s="17">
        <f t="shared" si="1"/>
        <v>2028.1489217741937</v>
      </c>
    </row>
    <row r="30" spans="1:12" s="14" customFormat="1">
      <c r="A30" s="23">
        <v>7</v>
      </c>
      <c r="B30" s="24" t="s">
        <v>21</v>
      </c>
      <c r="C30" s="25">
        <v>751805</v>
      </c>
      <c r="D30" s="25">
        <v>0</v>
      </c>
      <c r="E30" s="25">
        <v>1920094</v>
      </c>
      <c r="F30" s="25">
        <v>1879365</v>
      </c>
      <c r="G30" s="25">
        <f t="shared" si="2"/>
        <v>4551264</v>
      </c>
      <c r="H30" s="26">
        <v>1162.0641801075269</v>
      </c>
      <c r="I30" s="26" t="s">
        <v>206</v>
      </c>
      <c r="J30" s="26">
        <v>2967.8872311827954</v>
      </c>
      <c r="K30" s="26">
        <v>2904.932459677419</v>
      </c>
      <c r="L30" s="26">
        <f t="shared" si="1"/>
        <v>7034.883870967742</v>
      </c>
    </row>
    <row r="31" spans="1:12" s="14" customFormat="1">
      <c r="A31" s="16"/>
      <c r="B31" s="16" t="s">
        <v>231</v>
      </c>
      <c r="C31" s="17">
        <v>751805</v>
      </c>
      <c r="D31" s="17">
        <v>0</v>
      </c>
      <c r="E31" s="17">
        <v>1920094</v>
      </c>
      <c r="F31" s="17">
        <v>1879365</v>
      </c>
      <c r="G31" s="17">
        <f t="shared" ref="G31:L31" si="3">G30</f>
        <v>4551264</v>
      </c>
      <c r="H31" s="17">
        <v>1162.0641801075269</v>
      </c>
      <c r="I31" s="17"/>
      <c r="J31" s="17">
        <v>2967.8872311827954</v>
      </c>
      <c r="K31" s="17">
        <v>2904.932459677419</v>
      </c>
      <c r="L31" s="17">
        <f t="shared" si="3"/>
        <v>7034.883870967742</v>
      </c>
    </row>
    <row r="32" spans="1:12" s="14" customFormat="1" ht="14.25" customHeight="1">
      <c r="A32" s="82">
        <v>8</v>
      </c>
      <c r="B32" s="83" t="s">
        <v>23</v>
      </c>
      <c r="C32" s="84">
        <v>0</v>
      </c>
      <c r="D32" s="84">
        <v>0</v>
      </c>
      <c r="E32" s="84">
        <v>1962606</v>
      </c>
      <c r="F32" s="84">
        <v>714506</v>
      </c>
      <c r="G32" s="84">
        <f>SUM(C32:F32)</f>
        <v>2677112</v>
      </c>
      <c r="H32" s="85" t="s">
        <v>206</v>
      </c>
      <c r="I32" s="85" t="s">
        <v>206</v>
      </c>
      <c r="J32" s="85">
        <v>3033.5979838709673</v>
      </c>
      <c r="K32" s="85">
        <v>1104.4111559139785</v>
      </c>
      <c r="L32" s="85">
        <f>H32+I32+J32+K32</f>
        <v>4138.0091397849455</v>
      </c>
    </row>
    <row r="33" spans="1:12" s="14" customFormat="1">
      <c r="A33" s="16"/>
      <c r="B33" s="16" t="s">
        <v>232</v>
      </c>
      <c r="C33" s="17"/>
      <c r="D33" s="17"/>
      <c r="E33" s="17">
        <v>1962606</v>
      </c>
      <c r="F33" s="17">
        <v>714506</v>
      </c>
      <c r="G33" s="17">
        <f>G32</f>
        <v>2677112</v>
      </c>
      <c r="H33" s="17"/>
      <c r="I33" s="17"/>
      <c r="J33" s="17">
        <v>3033.5979838709673</v>
      </c>
      <c r="K33" s="17">
        <v>1104.4111559139785</v>
      </c>
      <c r="L33" s="17">
        <f>K33+J33</f>
        <v>4138.0091397849455</v>
      </c>
    </row>
    <row r="34" spans="1:12" s="14" customFormat="1">
      <c r="A34" s="23">
        <v>9</v>
      </c>
      <c r="B34" s="24" t="s">
        <v>24</v>
      </c>
      <c r="C34" s="25">
        <v>1694564</v>
      </c>
      <c r="D34" s="25">
        <v>499676</v>
      </c>
      <c r="E34" s="25">
        <v>1800236</v>
      </c>
      <c r="F34" s="25">
        <v>1009500</v>
      </c>
      <c r="G34" s="25">
        <f t="shared" ref="G34:G40" si="4">SUM(C34:F34)</f>
        <v>5003976</v>
      </c>
      <c r="H34" s="26">
        <v>2619.2857526881717</v>
      </c>
      <c r="I34" s="26">
        <v>772.3486559139784</v>
      </c>
      <c r="J34" s="26">
        <v>2782.6228494623651</v>
      </c>
      <c r="K34" s="26">
        <v>1560.3830645161288</v>
      </c>
      <c r="L34" s="26">
        <f t="shared" ref="L34:L46" si="5">H34+I34+J34+K34</f>
        <v>7734.6403225806444</v>
      </c>
    </row>
    <row r="35" spans="1:12" s="14" customFormat="1">
      <c r="A35" s="16"/>
      <c r="B35" s="16" t="s">
        <v>233</v>
      </c>
      <c r="C35" s="17">
        <v>1694564</v>
      </c>
      <c r="D35" s="17">
        <v>499676</v>
      </c>
      <c r="E35" s="17">
        <v>1800236</v>
      </c>
      <c r="F35" s="17">
        <v>1009500</v>
      </c>
      <c r="G35" s="17">
        <f>SUM(C35:F35)</f>
        <v>5003976</v>
      </c>
      <c r="H35" s="17"/>
      <c r="I35" s="17"/>
      <c r="J35" s="17">
        <v>2782.6228494623651</v>
      </c>
      <c r="K35" s="17">
        <v>1560.3830645161288</v>
      </c>
      <c r="L35" s="17">
        <f t="shared" si="5"/>
        <v>4343.0059139784935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ref="G38" si="6">SUM(C38:F38)</f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65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67</v>
      </c>
      <c r="C40" s="17"/>
      <c r="D40" s="17"/>
      <c r="E40" s="17">
        <v>0</v>
      </c>
      <c r="F40" s="17">
        <v>0</v>
      </c>
      <c r="G40" s="17">
        <f t="shared" si="4"/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16"/>
      <c r="B41" s="16" t="s">
        <v>69</v>
      </c>
      <c r="C41" s="17"/>
      <c r="D41" s="17"/>
      <c r="E41" s="17">
        <v>0</v>
      </c>
      <c r="F41" s="17">
        <v>0</v>
      </c>
      <c r="G41" s="17">
        <v>0</v>
      </c>
      <c r="H41" s="17"/>
      <c r="I41" s="17"/>
      <c r="J41" s="17" t="s">
        <v>206</v>
      </c>
      <c r="K41" s="17" t="s">
        <v>206</v>
      </c>
      <c r="L41" s="17">
        <f t="shared" si="5"/>
        <v>0</v>
      </c>
    </row>
    <row r="42" spans="1:12" s="14" customFormat="1">
      <c r="A42" s="23">
        <v>10</v>
      </c>
      <c r="B42" s="24" t="s">
        <v>26</v>
      </c>
      <c r="C42" s="25">
        <v>10389</v>
      </c>
      <c r="D42" s="25">
        <v>10131</v>
      </c>
      <c r="E42" s="25">
        <v>1105520</v>
      </c>
      <c r="F42" s="25">
        <v>1613806</v>
      </c>
      <c r="G42" s="25">
        <f>SUM(C42:F42)</f>
        <v>2739846</v>
      </c>
      <c r="H42" s="26">
        <v>16.058266129032255</v>
      </c>
      <c r="I42" s="26">
        <v>15.659475806451612</v>
      </c>
      <c r="J42" s="26">
        <v>1708.8010752688172</v>
      </c>
      <c r="K42" s="26">
        <v>2494.4581989247313</v>
      </c>
      <c r="L42" s="26">
        <f t="shared" si="5"/>
        <v>4234.9770161290326</v>
      </c>
    </row>
    <row r="43" spans="1:12" s="14" customFormat="1">
      <c r="A43" s="16"/>
      <c r="B43" s="16" t="s">
        <v>217</v>
      </c>
      <c r="C43" s="17">
        <v>10389</v>
      </c>
      <c r="D43" s="17">
        <v>10131</v>
      </c>
      <c r="E43" s="17">
        <v>1105520</v>
      </c>
      <c r="F43" s="17">
        <v>1613806</v>
      </c>
      <c r="G43" s="17">
        <f>C43+D43+E43+F43</f>
        <v>2739846</v>
      </c>
      <c r="H43" s="17"/>
      <c r="I43" s="17">
        <v>15.659475806451612</v>
      </c>
      <c r="J43" s="17">
        <v>1708.8010752688172</v>
      </c>
      <c r="K43" s="17">
        <v>2494.4581989247313</v>
      </c>
      <c r="L43" s="17">
        <f t="shared" si="5"/>
        <v>4218.9187499999998</v>
      </c>
    </row>
    <row r="44" spans="1:12" s="14" customFormat="1">
      <c r="A44" s="23">
        <v>11</v>
      </c>
      <c r="B44" s="24" t="s">
        <v>27</v>
      </c>
      <c r="C44" s="25">
        <v>5846523</v>
      </c>
      <c r="D44" s="25">
        <v>1340424</v>
      </c>
      <c r="E44" s="25">
        <v>20106584</v>
      </c>
      <c r="F44" s="25">
        <v>3943085</v>
      </c>
      <c r="G44" s="25">
        <f t="shared" ref="G44:G46" si="7">SUM(C44:F44)</f>
        <v>31236616</v>
      </c>
      <c r="H44" s="28">
        <v>9036.9643145161281</v>
      </c>
      <c r="I44" s="28">
        <v>2071.8919354838708</v>
      </c>
      <c r="J44" s="26">
        <v>31078.725268817201</v>
      </c>
      <c r="K44" s="26">
        <v>6094.8222446236559</v>
      </c>
      <c r="L44" s="26">
        <f t="shared" si="5"/>
        <v>48282.403763440852</v>
      </c>
    </row>
    <row r="45" spans="1:12" s="29" customFormat="1" ht="16.5" customHeight="1">
      <c r="A45" s="22"/>
      <c r="B45" s="22" t="s">
        <v>75</v>
      </c>
      <c r="C45" s="17">
        <v>5846523</v>
      </c>
      <c r="D45" s="17">
        <v>1340424</v>
      </c>
      <c r="E45" s="17">
        <v>20106584</v>
      </c>
      <c r="F45" s="17">
        <v>3943085</v>
      </c>
      <c r="G45" s="17">
        <f>G44-G46</f>
        <v>31236616</v>
      </c>
      <c r="H45" s="17">
        <v>9036.9643145161281</v>
      </c>
      <c r="I45" s="17">
        <v>2071.8919354838708</v>
      </c>
      <c r="J45" s="17">
        <v>31078.725268817201</v>
      </c>
      <c r="K45" s="17">
        <v>6094.8222446236559</v>
      </c>
      <c r="L45" s="17">
        <f t="shared" si="5"/>
        <v>48282.403763440852</v>
      </c>
    </row>
    <row r="46" spans="1:12" s="14" customFormat="1">
      <c r="A46" s="22"/>
      <c r="B46" s="22" t="s">
        <v>77</v>
      </c>
      <c r="C46" s="17"/>
      <c r="D46" s="17"/>
      <c r="E46" s="73"/>
      <c r="F46" s="73"/>
      <c r="G46" s="17">
        <f t="shared" si="7"/>
        <v>0</v>
      </c>
      <c r="H46" s="30"/>
      <c r="I46" s="30"/>
      <c r="J46" s="30"/>
      <c r="K46" s="30"/>
      <c r="L46" s="30">
        <f t="shared" si="5"/>
        <v>0</v>
      </c>
    </row>
    <row r="47" spans="1:12" s="14" customFormat="1">
      <c r="A47" s="23">
        <v>12</v>
      </c>
      <c r="B47" s="24" t="s">
        <v>29</v>
      </c>
      <c r="C47" s="31">
        <v>0</v>
      </c>
      <c r="D47" s="31">
        <v>0</v>
      </c>
      <c r="E47" s="31">
        <v>0</v>
      </c>
      <c r="F47" s="31">
        <v>12717</v>
      </c>
      <c r="G47" s="31">
        <f>SUM(C47:F47)</f>
        <v>12717</v>
      </c>
      <c r="H47" s="32" t="s">
        <v>206</v>
      </c>
      <c r="I47" s="32" t="s">
        <v>206</v>
      </c>
      <c r="J47" s="32" t="s">
        <v>206</v>
      </c>
      <c r="K47" s="32">
        <v>19.656653225806451</v>
      </c>
      <c r="L47" s="32">
        <f>H47+I47+J47+K47</f>
        <v>19.656653225806451</v>
      </c>
    </row>
    <row r="48" spans="1:12" s="14" customFormat="1">
      <c r="A48" s="22"/>
      <c r="B48" s="22" t="s">
        <v>80</v>
      </c>
      <c r="C48" s="17"/>
      <c r="D48" s="17"/>
      <c r="E48" s="17"/>
      <c r="F48" s="17">
        <v>12717</v>
      </c>
      <c r="G48" s="17">
        <f>G47</f>
        <v>12717</v>
      </c>
      <c r="H48" s="17"/>
      <c r="I48" s="17"/>
      <c r="J48" s="17"/>
      <c r="K48" s="17"/>
      <c r="L48" s="17"/>
    </row>
    <row r="49" spans="1:12" s="14" customFormat="1">
      <c r="A49" s="23">
        <v>13</v>
      </c>
      <c r="B49" s="24" t="s">
        <v>31</v>
      </c>
      <c r="C49" s="25">
        <v>0</v>
      </c>
      <c r="D49" s="25">
        <v>0</v>
      </c>
      <c r="E49" s="25">
        <v>971140</v>
      </c>
      <c r="F49" s="25">
        <v>590843</v>
      </c>
      <c r="G49" s="25">
        <f>SUM(C49:F49)</f>
        <v>1561983</v>
      </c>
      <c r="H49" s="28" t="s">
        <v>206</v>
      </c>
      <c r="I49" s="28" t="s">
        <v>206</v>
      </c>
      <c r="J49" s="26">
        <v>1501.0900537634407</v>
      </c>
      <c r="K49" s="26">
        <v>913.26538978494614</v>
      </c>
      <c r="L49" s="26">
        <f t="shared" ref="L49:L71" si="8">H49+I49+J49+K49</f>
        <v>2414.3554435483866</v>
      </c>
    </row>
    <row r="50" spans="1:12" s="14" customFormat="1">
      <c r="A50" s="22"/>
      <c r="B50" s="22" t="s">
        <v>234</v>
      </c>
      <c r="C50" s="17"/>
      <c r="D50" s="17"/>
      <c r="E50" s="17">
        <v>971140</v>
      </c>
      <c r="F50" s="17">
        <v>590843</v>
      </c>
      <c r="G50" s="17">
        <f t="shared" ref="G50" si="9">G49</f>
        <v>1561983</v>
      </c>
      <c r="H50" s="17"/>
      <c r="I50" s="17"/>
      <c r="J50" s="17">
        <v>1501.0900537634407</v>
      </c>
      <c r="K50" s="17">
        <v>913.26538978494614</v>
      </c>
      <c r="L50" s="17">
        <f t="shared" si="8"/>
        <v>2414.3554435483866</v>
      </c>
    </row>
    <row r="51" spans="1:12" s="14" customFormat="1">
      <c r="A51" s="23">
        <v>14</v>
      </c>
      <c r="B51" s="24" t="s">
        <v>32</v>
      </c>
      <c r="C51" s="25">
        <v>0</v>
      </c>
      <c r="D51" s="25">
        <v>0</v>
      </c>
      <c r="E51" s="25">
        <v>2158978</v>
      </c>
      <c r="F51" s="25">
        <v>501760</v>
      </c>
      <c r="G51" s="25">
        <f t="shared" ref="G51:G58" si="10">SUM(C51:F51)</f>
        <v>2660738</v>
      </c>
      <c r="H51" s="26" t="s">
        <v>206</v>
      </c>
      <c r="I51" s="26" t="s">
        <v>206</v>
      </c>
      <c r="J51" s="26">
        <v>3337.1299731182794</v>
      </c>
      <c r="K51" s="26">
        <v>775.56989247311822</v>
      </c>
      <c r="L51" s="26">
        <f t="shared" si="8"/>
        <v>4112.6998655913976</v>
      </c>
    </row>
    <row r="52" spans="1:12" s="14" customFormat="1">
      <c r="A52" s="22"/>
      <c r="B52" s="22" t="s">
        <v>86</v>
      </c>
      <c r="C52" s="17"/>
      <c r="D52" s="17"/>
      <c r="E52" s="17">
        <v>863592</v>
      </c>
      <c r="F52" s="17">
        <v>15053</v>
      </c>
      <c r="G52" s="17">
        <f t="shared" si="10"/>
        <v>878645</v>
      </c>
      <c r="H52" s="17"/>
      <c r="I52" s="17"/>
      <c r="J52" s="17">
        <v>1334.8532258064515</v>
      </c>
      <c r="K52" s="17">
        <v>23.267405913978493</v>
      </c>
      <c r="L52" s="17">
        <f t="shared" si="8"/>
        <v>1358.1206317204301</v>
      </c>
    </row>
    <row r="53" spans="1:12" s="14" customFormat="1" ht="14.25" customHeight="1">
      <c r="A53" s="22"/>
      <c r="B53" s="22" t="s">
        <v>88</v>
      </c>
      <c r="C53" s="17"/>
      <c r="D53" s="17"/>
      <c r="E53" s="17">
        <v>215898</v>
      </c>
      <c r="F53" s="17">
        <v>351232</v>
      </c>
      <c r="G53" s="17">
        <f t="shared" si="10"/>
        <v>567130</v>
      </c>
      <c r="H53" s="17"/>
      <c r="I53" s="17"/>
      <c r="J53" s="17">
        <v>334</v>
      </c>
      <c r="K53" s="17">
        <v>543.30248655913977</v>
      </c>
      <c r="L53" s="17">
        <f t="shared" si="8"/>
        <v>877.30248655913977</v>
      </c>
    </row>
    <row r="54" spans="1:12" s="14" customFormat="1">
      <c r="A54" s="22"/>
      <c r="B54" s="22" t="s">
        <v>90</v>
      </c>
      <c r="C54" s="17"/>
      <c r="D54" s="17"/>
      <c r="E54" s="17">
        <v>172718</v>
      </c>
      <c r="F54" s="17">
        <v>135475</v>
      </c>
      <c r="G54" s="17">
        <f t="shared" si="10"/>
        <v>308193</v>
      </c>
      <c r="H54" s="17"/>
      <c r="I54" s="17"/>
      <c r="J54" s="17">
        <v>267</v>
      </c>
      <c r="K54" s="17">
        <v>209</v>
      </c>
      <c r="L54" s="17">
        <f t="shared" si="8"/>
        <v>476</v>
      </c>
    </row>
    <row r="55" spans="1:12" s="14" customFormat="1">
      <c r="A55" s="22"/>
      <c r="B55" s="22" t="s">
        <v>92</v>
      </c>
      <c r="C55" s="17"/>
      <c r="D55" s="17"/>
      <c r="E55" s="17">
        <v>647693</v>
      </c>
      <c r="F55" s="17">
        <v>0</v>
      </c>
      <c r="G55" s="17">
        <f t="shared" si="10"/>
        <v>647693</v>
      </c>
      <c r="H55" s="17"/>
      <c r="I55" s="17"/>
      <c r="J55" s="17">
        <v>1001</v>
      </c>
      <c r="K55" s="17">
        <v>0</v>
      </c>
      <c r="L55" s="17">
        <f t="shared" si="8"/>
        <v>1001</v>
      </c>
    </row>
    <row r="56" spans="1:12" s="14" customFormat="1">
      <c r="A56" s="22"/>
      <c r="B56" s="22" t="s">
        <v>94</v>
      </c>
      <c r="C56" s="17"/>
      <c r="D56" s="17"/>
      <c r="E56" s="17">
        <v>107949</v>
      </c>
      <c r="F56" s="17">
        <v>0</v>
      </c>
      <c r="G56" s="17">
        <f t="shared" si="10"/>
        <v>107949</v>
      </c>
      <c r="H56" s="17"/>
      <c r="I56" s="17"/>
      <c r="J56" s="17">
        <v>167</v>
      </c>
      <c r="K56" s="17">
        <v>0</v>
      </c>
      <c r="L56" s="17">
        <f t="shared" si="8"/>
        <v>167</v>
      </c>
    </row>
    <row r="57" spans="1:12" s="14" customFormat="1">
      <c r="A57" s="22"/>
      <c r="B57" s="22" t="s">
        <v>96</v>
      </c>
      <c r="C57" s="17"/>
      <c r="D57" s="17"/>
      <c r="E57" s="17">
        <v>151128</v>
      </c>
      <c r="F57" s="17">
        <v>0</v>
      </c>
      <c r="G57" s="17">
        <f t="shared" si="10"/>
        <v>151128</v>
      </c>
      <c r="H57" s="17"/>
      <c r="I57" s="17"/>
      <c r="J57" s="17">
        <v>234</v>
      </c>
      <c r="K57" s="17">
        <v>0</v>
      </c>
      <c r="L57" s="17">
        <f t="shared" si="8"/>
        <v>234</v>
      </c>
    </row>
    <row r="58" spans="1:12" s="14" customFormat="1">
      <c r="A58" s="18">
        <v>15</v>
      </c>
      <c r="B58" s="19" t="s">
        <v>34</v>
      </c>
      <c r="C58" s="20">
        <v>0</v>
      </c>
      <c r="D58" s="20">
        <v>0</v>
      </c>
      <c r="E58" s="20">
        <v>165299</v>
      </c>
      <c r="F58" s="20">
        <v>360033</v>
      </c>
      <c r="G58" s="20">
        <f t="shared" si="10"/>
        <v>525332</v>
      </c>
      <c r="H58" s="21" t="s">
        <v>206</v>
      </c>
      <c r="I58" s="21" t="s">
        <v>206</v>
      </c>
      <c r="J58" s="21">
        <v>255.50248655913978</v>
      </c>
      <c r="K58" s="21">
        <v>556.5026209677419</v>
      </c>
      <c r="L58" s="33">
        <f t="shared" si="8"/>
        <v>812.00510752688172</v>
      </c>
    </row>
    <row r="59" spans="1:12" s="14" customFormat="1">
      <c r="A59" s="22"/>
      <c r="B59" s="22" t="s">
        <v>235</v>
      </c>
      <c r="C59" s="17"/>
      <c r="D59" s="17"/>
      <c r="E59" s="17">
        <v>165299</v>
      </c>
      <c r="F59" s="17">
        <v>360033</v>
      </c>
      <c r="G59" s="17">
        <f>G58</f>
        <v>525332</v>
      </c>
      <c r="H59" s="17"/>
      <c r="I59" s="17"/>
      <c r="J59" s="17">
        <v>255.50248655913978</v>
      </c>
      <c r="K59" s="17">
        <v>556.5026209677419</v>
      </c>
      <c r="L59" s="17">
        <f t="shared" si="8"/>
        <v>812.00510752688172</v>
      </c>
    </row>
    <row r="60" spans="1:12" s="14" customFormat="1">
      <c r="A60" s="23">
        <v>16</v>
      </c>
      <c r="B60" s="24" t="s">
        <v>36</v>
      </c>
      <c r="C60" s="25">
        <v>0</v>
      </c>
      <c r="D60" s="25">
        <v>0</v>
      </c>
      <c r="E60" s="25">
        <v>752313</v>
      </c>
      <c r="F60" s="25">
        <v>373417</v>
      </c>
      <c r="G60" s="25">
        <f>SUM(C60:F60)</f>
        <v>1125730</v>
      </c>
      <c r="H60" s="26" t="s">
        <v>206</v>
      </c>
      <c r="I60" s="26" t="s">
        <v>206</v>
      </c>
      <c r="J60" s="26">
        <v>1162.8493951612902</v>
      </c>
      <c r="K60" s="26">
        <v>577.190255376344</v>
      </c>
      <c r="L60" s="26">
        <f t="shared" si="8"/>
        <v>1740.0396505376343</v>
      </c>
    </row>
    <row r="61" spans="1:12" s="14" customFormat="1">
      <c r="A61" s="22"/>
      <c r="B61" s="16" t="s">
        <v>102</v>
      </c>
      <c r="C61" s="17"/>
      <c r="D61" s="17"/>
      <c r="E61" s="17">
        <v>752313</v>
      </c>
      <c r="F61" s="17">
        <v>373417</v>
      </c>
      <c r="G61" s="17">
        <f>G60</f>
        <v>1125730</v>
      </c>
      <c r="H61" s="17"/>
      <c r="I61" s="17"/>
      <c r="J61" s="17">
        <v>1162.8493951612902</v>
      </c>
      <c r="K61" s="17">
        <v>577.190255376344</v>
      </c>
      <c r="L61" s="17">
        <f t="shared" si="8"/>
        <v>1740.0396505376343</v>
      </c>
    </row>
    <row r="62" spans="1:12" s="14" customFormat="1">
      <c r="A62" s="23">
        <v>17</v>
      </c>
      <c r="B62" s="24" t="s">
        <v>38</v>
      </c>
      <c r="C62" s="25">
        <v>0</v>
      </c>
      <c r="D62" s="25">
        <v>0</v>
      </c>
      <c r="E62" s="25">
        <v>626176</v>
      </c>
      <c r="F62" s="25">
        <v>630225</v>
      </c>
      <c r="G62" s="25">
        <f>SUM(C62:F62)</f>
        <v>1256401</v>
      </c>
      <c r="H62" s="26" t="s">
        <v>206</v>
      </c>
      <c r="I62" s="26" t="s">
        <v>206</v>
      </c>
      <c r="J62" s="26">
        <v>967.879569892473</v>
      </c>
      <c r="K62" s="26">
        <v>974.13810483870964</v>
      </c>
      <c r="L62" s="26">
        <f t="shared" si="8"/>
        <v>1942.0176747311825</v>
      </c>
    </row>
    <row r="63" spans="1:12" s="14" customFormat="1">
      <c r="A63" s="22"/>
      <c r="B63" s="22" t="s">
        <v>236</v>
      </c>
      <c r="C63" s="17"/>
      <c r="D63" s="17"/>
      <c r="E63" s="17">
        <v>626176</v>
      </c>
      <c r="F63" s="17">
        <v>630225</v>
      </c>
      <c r="G63" s="17">
        <f>G62</f>
        <v>1256401</v>
      </c>
      <c r="H63" s="17"/>
      <c r="I63" s="17"/>
      <c r="J63" s="17">
        <v>967.879569892473</v>
      </c>
      <c r="K63" s="17">
        <v>974.13810483870964</v>
      </c>
      <c r="L63" s="17">
        <f t="shared" si="8"/>
        <v>1942.0176747311825</v>
      </c>
    </row>
    <row r="64" spans="1:12" s="14" customFormat="1" ht="15" customHeight="1">
      <c r="A64" s="23">
        <v>18</v>
      </c>
      <c r="B64" s="24" t="s">
        <v>40</v>
      </c>
      <c r="C64" s="25">
        <v>0</v>
      </c>
      <c r="D64" s="25">
        <v>0</v>
      </c>
      <c r="E64" s="25">
        <v>2745226</v>
      </c>
      <c r="F64" s="25">
        <v>2530256</v>
      </c>
      <c r="G64" s="25">
        <f>SUM(C64:F64)</f>
        <v>5275482</v>
      </c>
      <c r="H64" s="26" t="s">
        <v>206</v>
      </c>
      <c r="I64" s="26" t="s">
        <v>206</v>
      </c>
      <c r="J64" s="26">
        <v>4243.2928763440859</v>
      </c>
      <c r="K64" s="26">
        <v>3911.0139784946236</v>
      </c>
      <c r="L64" s="26">
        <f t="shared" si="8"/>
        <v>8154.3068548387091</v>
      </c>
    </row>
    <row r="65" spans="1:13" s="14" customFormat="1">
      <c r="A65" s="34"/>
      <c r="B65" s="34" t="s">
        <v>108</v>
      </c>
      <c r="C65" s="17"/>
      <c r="D65" s="17"/>
      <c r="E65" s="17">
        <v>529280</v>
      </c>
      <c r="F65" s="17">
        <v>487833</v>
      </c>
      <c r="G65" s="27">
        <f>SUM(C65:F65)</f>
        <v>1017113</v>
      </c>
      <c r="H65" s="27"/>
      <c r="I65" s="27"/>
      <c r="J65" s="27">
        <v>818.10752688172033</v>
      </c>
      <c r="K65" s="27">
        <v>754.04294354838714</v>
      </c>
      <c r="L65" s="27">
        <f t="shared" si="8"/>
        <v>1572.1504704301074</v>
      </c>
    </row>
    <row r="66" spans="1:13" s="14" customFormat="1">
      <c r="A66" s="34"/>
      <c r="B66" s="34" t="s">
        <v>109</v>
      </c>
      <c r="C66" s="17"/>
      <c r="D66" s="17"/>
      <c r="E66" s="17">
        <v>1155740</v>
      </c>
      <c r="F66" s="17">
        <v>1065238</v>
      </c>
      <c r="G66" s="27">
        <f>SUM(C66:F66)</f>
        <v>2220978</v>
      </c>
      <c r="H66" s="27"/>
      <c r="I66" s="27"/>
      <c r="J66" s="27">
        <v>1786.4260752688172</v>
      </c>
      <c r="K66" s="27">
        <v>1646.5372311827955</v>
      </c>
      <c r="L66" s="27">
        <f t="shared" si="8"/>
        <v>3432.9633064516129</v>
      </c>
    </row>
    <row r="67" spans="1:13" s="14" customFormat="1">
      <c r="A67" s="34"/>
      <c r="B67" s="34" t="s">
        <v>110</v>
      </c>
      <c r="C67" s="17"/>
      <c r="D67" s="17"/>
      <c r="E67" s="17">
        <v>1060206</v>
      </c>
      <c r="F67" s="17">
        <v>977185</v>
      </c>
      <c r="G67" s="27">
        <f>SUM(C67:F67)</f>
        <v>2037391</v>
      </c>
      <c r="H67" s="27"/>
      <c r="I67" s="27"/>
      <c r="J67" s="27">
        <v>1638.7592741935482</v>
      </c>
      <c r="K67" s="27">
        <v>1510.4338037634407</v>
      </c>
      <c r="L67" s="27">
        <f t="shared" si="8"/>
        <v>3149.1930779569889</v>
      </c>
    </row>
    <row r="68" spans="1:13" s="35" customFormat="1">
      <c r="A68" s="23">
        <v>19</v>
      </c>
      <c r="B68" s="24" t="s">
        <v>41</v>
      </c>
      <c r="C68" s="25">
        <v>197534</v>
      </c>
      <c r="D68" s="25">
        <v>7444</v>
      </c>
      <c r="E68" s="25">
        <v>655098</v>
      </c>
      <c r="F68" s="25">
        <v>689340</v>
      </c>
      <c r="G68" s="25">
        <f>SUM(C68:F68)</f>
        <v>1549416</v>
      </c>
      <c r="H68" s="26">
        <v>305.32809139784945</v>
      </c>
      <c r="I68" s="26">
        <v>11.506182795698924</v>
      </c>
      <c r="J68" s="26">
        <v>1012.5842741935483</v>
      </c>
      <c r="K68" s="26">
        <v>1065.5120967741934</v>
      </c>
      <c r="L68" s="26">
        <f t="shared" si="8"/>
        <v>2394.9306451612902</v>
      </c>
      <c r="M68" s="14"/>
    </row>
    <row r="69" spans="1:13" s="35" customFormat="1">
      <c r="A69" s="34"/>
      <c r="B69" s="34" t="s">
        <v>237</v>
      </c>
      <c r="C69" s="17">
        <v>197534</v>
      </c>
      <c r="D69" s="17">
        <v>7444</v>
      </c>
      <c r="E69" s="17">
        <v>655098</v>
      </c>
      <c r="F69" s="17">
        <v>689340</v>
      </c>
      <c r="G69" s="17">
        <f t="shared" ref="G69" si="11">G68</f>
        <v>1549416</v>
      </c>
      <c r="H69" s="17">
        <v>305.32809139784945</v>
      </c>
      <c r="I69" s="17">
        <v>11.506182795698924</v>
      </c>
      <c r="J69" s="17">
        <v>1012.5842741935483</v>
      </c>
      <c r="K69" s="17">
        <v>1065.5120967741934</v>
      </c>
      <c r="L69" s="17">
        <f t="shared" si="8"/>
        <v>2394.9306451612902</v>
      </c>
      <c r="M69" s="14"/>
    </row>
    <row r="70" spans="1:13" s="35" customFormat="1" ht="31.5" customHeight="1">
      <c r="A70" s="23">
        <v>20</v>
      </c>
      <c r="B70" s="24" t="s">
        <v>43</v>
      </c>
      <c r="C70" s="25">
        <v>13464</v>
      </c>
      <c r="D70" s="25">
        <v>0</v>
      </c>
      <c r="E70" s="25">
        <v>7596832</v>
      </c>
      <c r="F70" s="25">
        <v>3241166</v>
      </c>
      <c r="G70" s="25">
        <f>SUM(C70:F70)</f>
        <v>10851462</v>
      </c>
      <c r="H70" s="26">
        <v>20.811290322580643</v>
      </c>
      <c r="I70" s="26" t="s">
        <v>206</v>
      </c>
      <c r="J70" s="26">
        <v>11742.41505376344</v>
      </c>
      <c r="K70" s="26">
        <v>5009.866801075269</v>
      </c>
      <c r="L70" s="26">
        <f t="shared" si="8"/>
        <v>16773.093145161289</v>
      </c>
      <c r="M70" s="14"/>
    </row>
    <row r="71" spans="1:13" s="35" customFormat="1">
      <c r="A71" s="34"/>
      <c r="B71" s="34" t="s">
        <v>112</v>
      </c>
      <c r="C71" s="17"/>
      <c r="D71" s="17"/>
      <c r="E71" s="17">
        <v>7596832</v>
      </c>
      <c r="F71" s="17">
        <v>3228201.3360000001</v>
      </c>
      <c r="G71" s="27">
        <f>F71+E71</f>
        <v>10825033.335999999</v>
      </c>
      <c r="H71" s="27"/>
      <c r="I71" s="27"/>
      <c r="J71" s="27">
        <v>11742.41505376344</v>
      </c>
      <c r="K71" s="27">
        <v>5009.866801075269</v>
      </c>
      <c r="L71" s="27">
        <f t="shared" si="8"/>
        <v>16752.281854838708</v>
      </c>
    </row>
    <row r="72" spans="1:13" s="35" customFormat="1">
      <c r="A72" s="34"/>
      <c r="B72" s="34" t="s">
        <v>113</v>
      </c>
      <c r="C72" s="17"/>
      <c r="D72" s="17"/>
      <c r="E72" s="17"/>
      <c r="F72" s="17">
        <v>12964.664000000001</v>
      </c>
      <c r="G72" s="27">
        <f>F72+E72</f>
        <v>12964.664000000001</v>
      </c>
      <c r="H72" s="27"/>
      <c r="I72" s="27"/>
      <c r="J72" s="27"/>
      <c r="K72" s="27"/>
      <c r="L72" s="27"/>
    </row>
    <row r="73" spans="1:13" s="35" customFormat="1">
      <c r="A73" s="23">
        <v>21</v>
      </c>
      <c r="B73" s="24" t="s">
        <v>45</v>
      </c>
      <c r="C73" s="25">
        <v>0</v>
      </c>
      <c r="D73" s="25">
        <v>475631</v>
      </c>
      <c r="E73" s="25">
        <v>840178</v>
      </c>
      <c r="F73" s="25">
        <v>592528</v>
      </c>
      <c r="G73" s="25">
        <f>SUM(C73:F73)</f>
        <v>1908337</v>
      </c>
      <c r="H73" s="26" t="s">
        <v>206</v>
      </c>
      <c r="I73" s="26">
        <v>735.18232526881707</v>
      </c>
      <c r="J73" s="26">
        <v>1298.6622311827955</v>
      </c>
      <c r="K73" s="26">
        <v>915.86989247311817</v>
      </c>
      <c r="L73" s="26">
        <f>H73+I73+J73+K73</f>
        <v>2949.7144489247307</v>
      </c>
    </row>
    <row r="74" spans="1:13" s="35" customFormat="1">
      <c r="A74" s="34"/>
      <c r="B74" s="34" t="s">
        <v>238</v>
      </c>
      <c r="C74" s="17"/>
      <c r="D74" s="17"/>
      <c r="E74" s="17">
        <v>840178</v>
      </c>
      <c r="F74" s="17">
        <v>260712.32000000001</v>
      </c>
      <c r="G74" s="27">
        <f>E74+F74</f>
        <v>1100890.32</v>
      </c>
      <c r="H74" s="27"/>
      <c r="I74" s="27"/>
      <c r="J74" s="27">
        <v>1298.6622311827955</v>
      </c>
      <c r="K74" s="27">
        <v>402.98275268817201</v>
      </c>
      <c r="L74" s="27">
        <f>H74+I74+J74+K74</f>
        <v>1701.6449838709675</v>
      </c>
    </row>
    <row r="75" spans="1:13" s="35" customFormat="1">
      <c r="A75" s="34"/>
      <c r="B75" s="34" t="s">
        <v>112</v>
      </c>
      <c r="C75" s="17"/>
      <c r="D75" s="17"/>
      <c r="E75" s="17">
        <v>0</v>
      </c>
      <c r="F75" s="17">
        <v>331815.68000000005</v>
      </c>
      <c r="G75" s="27">
        <f>E75+F75</f>
        <v>331815.68000000005</v>
      </c>
      <c r="H75" s="27"/>
      <c r="I75" s="27"/>
      <c r="J75" s="27"/>
      <c r="K75" s="27">
        <v>512.88713978494627</v>
      </c>
      <c r="L75" s="27">
        <f>H75+I75+J75+K75</f>
        <v>512.88713978494627</v>
      </c>
    </row>
    <row r="76" spans="1:13" s="35" customFormat="1">
      <c r="A76" s="18">
        <v>22</v>
      </c>
      <c r="B76" s="19" t="s">
        <v>47</v>
      </c>
      <c r="C76" s="20">
        <v>51943</v>
      </c>
      <c r="D76" s="20">
        <v>0</v>
      </c>
      <c r="E76" s="20">
        <v>2611505</v>
      </c>
      <c r="F76" s="20">
        <v>1033872</v>
      </c>
      <c r="G76" s="20">
        <f>SUM(C76:F76)</f>
        <v>3697320</v>
      </c>
      <c r="H76" s="21">
        <v>80.288239247311822</v>
      </c>
      <c r="I76" s="21" t="s">
        <v>206</v>
      </c>
      <c r="J76" s="21">
        <v>4036.6004704301072</v>
      </c>
      <c r="K76" s="21">
        <v>1598.0548387096771</v>
      </c>
      <c r="L76" s="21">
        <f>H76+I76+J76+K76</f>
        <v>5714.9435483870957</v>
      </c>
    </row>
    <row r="77" spans="1:13" s="35" customFormat="1">
      <c r="A77" s="34"/>
      <c r="B77" s="34" t="s">
        <v>239</v>
      </c>
      <c r="C77" s="17">
        <v>51943</v>
      </c>
      <c r="D77" s="17">
        <v>0</v>
      </c>
      <c r="E77" s="17">
        <v>2611505</v>
      </c>
      <c r="F77" s="17">
        <v>1033872</v>
      </c>
      <c r="G77" s="27">
        <f>F77+E77+C77</f>
        <v>3697320</v>
      </c>
      <c r="H77" s="27">
        <v>80.288239247311822</v>
      </c>
      <c r="I77" s="27"/>
      <c r="J77" s="27">
        <v>4036.6004704301072</v>
      </c>
      <c r="K77" s="27">
        <v>1598.0548387096771</v>
      </c>
      <c r="L77" s="27">
        <f>L76</f>
        <v>5714.9435483870957</v>
      </c>
    </row>
    <row r="78" spans="1:13" s="35" customFormat="1">
      <c r="A78" s="23">
        <v>23</v>
      </c>
      <c r="B78" s="24" t="s">
        <v>49</v>
      </c>
      <c r="C78" s="25">
        <v>779106</v>
      </c>
      <c r="D78" s="25">
        <v>13271</v>
      </c>
      <c r="E78" s="25">
        <v>509107</v>
      </c>
      <c r="F78" s="25">
        <v>503019</v>
      </c>
      <c r="G78" s="25">
        <f>SUM(C78:F78)</f>
        <v>1804503</v>
      </c>
      <c r="H78" s="26">
        <v>1204.2633064516128</v>
      </c>
      <c r="I78" s="26">
        <v>20.512970430107522</v>
      </c>
      <c r="J78" s="26">
        <v>786.92614247311815</v>
      </c>
      <c r="K78" s="26">
        <v>777.51592741935485</v>
      </c>
      <c r="L78" s="26">
        <f>H78+I78+J78+K78</f>
        <v>2789.2183467741934</v>
      </c>
    </row>
    <row r="79" spans="1:13" s="35" customFormat="1">
      <c r="A79" s="34"/>
      <c r="B79" s="34" t="s">
        <v>240</v>
      </c>
      <c r="C79" s="17">
        <v>779106</v>
      </c>
      <c r="D79" s="17">
        <v>13271</v>
      </c>
      <c r="E79" s="17">
        <v>91639.26</v>
      </c>
      <c r="F79" s="17">
        <v>43259.633999999998</v>
      </c>
      <c r="G79" s="27">
        <f>C79+D79+E79+F79</f>
        <v>927275.89399999997</v>
      </c>
      <c r="H79" s="27">
        <v>1204.2633064516128</v>
      </c>
      <c r="I79" s="27">
        <v>20.512970430107522</v>
      </c>
      <c r="J79" s="27">
        <v>141.64670564516126</v>
      </c>
      <c r="K79" s="27">
        <v>66.866369758064508</v>
      </c>
      <c r="L79" s="27">
        <f>SUM(H79:K79)</f>
        <v>1433.2893522849463</v>
      </c>
    </row>
    <row r="80" spans="1:13" s="35" customFormat="1">
      <c r="A80" s="34"/>
      <c r="B80" s="34" t="s">
        <v>117</v>
      </c>
      <c r="C80" s="17"/>
      <c r="D80" s="17"/>
      <c r="E80" s="17">
        <v>417467.74</v>
      </c>
      <c r="F80" s="17">
        <v>459759.36600000004</v>
      </c>
      <c r="G80" s="27">
        <f>C80+D80+E80+F80</f>
        <v>877227.10600000003</v>
      </c>
      <c r="H80" s="27"/>
      <c r="I80" s="27"/>
      <c r="J80" s="27">
        <v>645.27943682795694</v>
      </c>
      <c r="K80" s="27">
        <v>710.64955766129026</v>
      </c>
      <c r="L80" s="27">
        <f>SUM(H80:K80)</f>
        <v>1355.9289944892471</v>
      </c>
    </row>
    <row r="81" spans="1:12" s="35" customFormat="1">
      <c r="A81" s="23">
        <v>24</v>
      </c>
      <c r="B81" s="24" t="s">
        <v>51</v>
      </c>
      <c r="C81" s="25">
        <v>0</v>
      </c>
      <c r="D81" s="25">
        <v>0</v>
      </c>
      <c r="E81" s="25">
        <v>591672</v>
      </c>
      <c r="F81" s="25">
        <v>571708</v>
      </c>
      <c r="G81" s="25">
        <f>SUM(C81:F81)</f>
        <v>1163380</v>
      </c>
      <c r="H81" s="26" t="s">
        <v>206</v>
      </c>
      <c r="I81" s="26" t="s">
        <v>206</v>
      </c>
      <c r="J81" s="26">
        <v>914.54677419354834</v>
      </c>
      <c r="K81" s="26">
        <v>883.68844086021488</v>
      </c>
      <c r="L81" s="26">
        <f t="shared" ref="L81:L96" si="12">H81+I81+J81+K81</f>
        <v>1798.2352150537631</v>
      </c>
    </row>
    <row r="82" spans="1:12" s="35" customFormat="1">
      <c r="A82" s="34"/>
      <c r="B82" s="34" t="s">
        <v>118</v>
      </c>
      <c r="C82" s="17"/>
      <c r="D82" s="17"/>
      <c r="E82" s="17">
        <v>591672</v>
      </c>
      <c r="F82" s="17">
        <v>571708</v>
      </c>
      <c r="G82" s="17">
        <f>SUM(C82:F82)</f>
        <v>1163380</v>
      </c>
      <c r="H82" s="27"/>
      <c r="I82" s="27"/>
      <c r="J82" s="27">
        <v>914.54677419354834</v>
      </c>
      <c r="K82" s="27">
        <v>883.68844086021488</v>
      </c>
      <c r="L82" s="27">
        <f t="shared" si="12"/>
        <v>1798.2352150537631</v>
      </c>
    </row>
    <row r="83" spans="1:12" s="35" customFormat="1">
      <c r="A83" s="23">
        <v>25</v>
      </c>
      <c r="B83" s="24" t="s">
        <v>52</v>
      </c>
      <c r="C83" s="25">
        <v>315079</v>
      </c>
      <c r="D83" s="25">
        <v>0</v>
      </c>
      <c r="E83" s="25">
        <v>2193886</v>
      </c>
      <c r="F83" s="25">
        <v>1135085</v>
      </c>
      <c r="G83" s="25">
        <f t="shared" ref="G83:G90" si="13">SUM(C83:F83)</f>
        <v>3644050</v>
      </c>
      <c r="H83" s="26">
        <v>487.0172715053763</v>
      </c>
      <c r="I83" s="26" t="s">
        <v>206</v>
      </c>
      <c r="J83" s="26">
        <v>3391.0872311827952</v>
      </c>
      <c r="K83" s="26">
        <v>1754.4996639784945</v>
      </c>
      <c r="L83" s="26">
        <f t="shared" si="12"/>
        <v>5632.6041666666661</v>
      </c>
    </row>
    <row r="84" spans="1:12" s="35" customFormat="1">
      <c r="A84" s="34"/>
      <c r="B84" s="34" t="s">
        <v>241</v>
      </c>
      <c r="C84" s="17">
        <v>315079</v>
      </c>
      <c r="D84" s="17"/>
      <c r="E84" s="17">
        <v>401481</v>
      </c>
      <c r="F84" s="17">
        <v>581164</v>
      </c>
      <c r="G84" s="27">
        <f t="shared" si="13"/>
        <v>1297724</v>
      </c>
      <c r="H84" s="27">
        <v>487.0172715053763</v>
      </c>
      <c r="I84" s="27"/>
      <c r="J84" s="27">
        <v>620.56874999999991</v>
      </c>
      <c r="K84" s="27">
        <v>898.30456989247307</v>
      </c>
      <c r="L84" s="27">
        <f t="shared" si="12"/>
        <v>2005.8905913978492</v>
      </c>
    </row>
    <row r="85" spans="1:12" s="35" customFormat="1">
      <c r="A85" s="34"/>
      <c r="B85" s="34" t="s">
        <v>120</v>
      </c>
      <c r="C85" s="17"/>
      <c r="D85" s="17"/>
      <c r="E85" s="17">
        <v>1279036</v>
      </c>
      <c r="F85" s="17">
        <v>553921</v>
      </c>
      <c r="G85" s="27">
        <f t="shared" si="13"/>
        <v>1832957</v>
      </c>
      <c r="H85" s="27"/>
      <c r="I85" s="27"/>
      <c r="J85" s="27">
        <v>1977.004569892473</v>
      </c>
      <c r="K85" s="27">
        <v>856.19509408602141</v>
      </c>
      <c r="L85" s="27">
        <f t="shared" si="12"/>
        <v>2833.1996639784943</v>
      </c>
    </row>
    <row r="86" spans="1:12" s="35" customFormat="1">
      <c r="A86" s="34"/>
      <c r="B86" s="34" t="s">
        <v>121</v>
      </c>
      <c r="C86" s="17"/>
      <c r="D86" s="17"/>
      <c r="E86" s="17">
        <v>26327</v>
      </c>
      <c r="F86" s="17"/>
      <c r="G86" s="27">
        <f t="shared" si="13"/>
        <v>26327</v>
      </c>
      <c r="H86" s="27"/>
      <c r="I86" s="27"/>
      <c r="J86" s="27">
        <v>40.693615591397844</v>
      </c>
      <c r="K86" s="27"/>
      <c r="L86" s="27">
        <f t="shared" si="12"/>
        <v>40.693615591397844</v>
      </c>
    </row>
    <row r="87" spans="1:12" s="35" customFormat="1">
      <c r="A87" s="34"/>
      <c r="B87" s="34" t="s">
        <v>122</v>
      </c>
      <c r="C87" s="17"/>
      <c r="D87" s="17"/>
      <c r="E87" s="17">
        <v>473879</v>
      </c>
      <c r="F87" s="17"/>
      <c r="G87" s="27">
        <f t="shared" si="13"/>
        <v>473879</v>
      </c>
      <c r="H87" s="27"/>
      <c r="I87" s="27"/>
      <c r="J87" s="27">
        <v>732.47426075268811</v>
      </c>
      <c r="K87" s="27"/>
      <c r="L87" s="27">
        <f t="shared" si="12"/>
        <v>732.47426075268811</v>
      </c>
    </row>
    <row r="88" spans="1:12" s="35" customFormat="1">
      <c r="A88" s="34"/>
      <c r="B88" s="34" t="s">
        <v>123</v>
      </c>
      <c r="C88" s="17"/>
      <c r="D88" s="17"/>
      <c r="E88" s="17">
        <v>10969</v>
      </c>
      <c r="F88" s="17"/>
      <c r="G88" s="27">
        <f t="shared" si="13"/>
        <v>10969</v>
      </c>
      <c r="H88" s="27"/>
      <c r="I88" s="27"/>
      <c r="J88" s="27">
        <v>16.954771505376343</v>
      </c>
      <c r="K88" s="27"/>
      <c r="L88" s="27">
        <f t="shared" si="12"/>
        <v>16.954771505376343</v>
      </c>
    </row>
    <row r="89" spans="1:12" s="35" customFormat="1">
      <c r="A89" s="34"/>
      <c r="B89" s="34" t="s">
        <v>124</v>
      </c>
      <c r="C89" s="17"/>
      <c r="D89" s="17"/>
      <c r="E89" s="17">
        <v>2194</v>
      </c>
      <c r="F89" s="17"/>
      <c r="G89" s="27"/>
      <c r="H89" s="27"/>
      <c r="I89" s="27"/>
      <c r="J89" s="27">
        <v>3.3912634408602145</v>
      </c>
      <c r="K89" s="27"/>
      <c r="L89" s="27">
        <f t="shared" si="12"/>
        <v>3.3912634408602145</v>
      </c>
    </row>
    <row r="90" spans="1:12" s="35" customFormat="1">
      <c r="A90" s="23">
        <v>26</v>
      </c>
      <c r="B90" s="24" t="s">
        <v>54</v>
      </c>
      <c r="C90" s="25">
        <v>679363</v>
      </c>
      <c r="D90" s="25">
        <v>0</v>
      </c>
      <c r="E90" s="25">
        <v>2651791</v>
      </c>
      <c r="F90" s="25">
        <v>835730</v>
      </c>
      <c r="G90" s="25">
        <f t="shared" si="13"/>
        <v>4166884</v>
      </c>
      <c r="H90" s="26">
        <v>1050.0906586021504</v>
      </c>
      <c r="I90" s="26" t="s">
        <v>206</v>
      </c>
      <c r="J90" s="26">
        <v>4098.8704973118274</v>
      </c>
      <c r="K90" s="26">
        <v>1291.7869623655913</v>
      </c>
      <c r="L90" s="26">
        <f t="shared" si="12"/>
        <v>6440.7481182795691</v>
      </c>
    </row>
    <row r="91" spans="1:12" s="35" customFormat="1">
      <c r="A91" s="34"/>
      <c r="B91" s="34" t="s">
        <v>125</v>
      </c>
      <c r="C91" s="17"/>
      <c r="D91" s="17"/>
      <c r="E91" s="17">
        <v>1331729</v>
      </c>
      <c r="F91" s="17">
        <v>543391</v>
      </c>
      <c r="G91" s="27">
        <f t="shared" ref="G91:G97" si="14">SUM(C91:F91)</f>
        <v>1875120</v>
      </c>
      <c r="H91" s="27"/>
      <c r="I91" s="27"/>
      <c r="J91" s="27">
        <v>2058.4520833333331</v>
      </c>
      <c r="K91" s="27">
        <v>839.91888440860214</v>
      </c>
      <c r="L91" s="27">
        <f t="shared" si="12"/>
        <v>2898.3709677419351</v>
      </c>
    </row>
    <row r="92" spans="1:12" s="35" customFormat="1">
      <c r="A92" s="34"/>
      <c r="B92" s="34" t="s">
        <v>126</v>
      </c>
      <c r="C92" s="17"/>
      <c r="D92" s="17"/>
      <c r="E92" s="17">
        <v>908238</v>
      </c>
      <c r="F92" s="17">
        <v>227319</v>
      </c>
      <c r="G92" s="27">
        <f t="shared" si="14"/>
        <v>1135557</v>
      </c>
      <c r="H92" s="27"/>
      <c r="I92" s="27"/>
      <c r="J92" s="27">
        <v>1403.8625</v>
      </c>
      <c r="K92" s="27">
        <v>351.36673387096772</v>
      </c>
      <c r="L92" s="27">
        <f t="shared" si="12"/>
        <v>1755.2292338709676</v>
      </c>
    </row>
    <row r="93" spans="1:12" s="35" customFormat="1">
      <c r="A93" s="34"/>
      <c r="B93" s="34" t="s">
        <v>127</v>
      </c>
      <c r="C93" s="17"/>
      <c r="D93" s="17"/>
      <c r="E93" s="17">
        <v>277908</v>
      </c>
      <c r="F93" s="17">
        <v>2340</v>
      </c>
      <c r="G93" s="27">
        <f t="shared" si="14"/>
        <v>280248</v>
      </c>
      <c r="H93" s="27"/>
      <c r="I93" s="27"/>
      <c r="J93" s="27">
        <v>429.56209677419355</v>
      </c>
      <c r="K93" s="27">
        <v>3.6169354838709675</v>
      </c>
      <c r="L93" s="27">
        <f t="shared" si="12"/>
        <v>433.17903225806452</v>
      </c>
    </row>
    <row r="94" spans="1:12" s="35" customFormat="1">
      <c r="A94" s="34"/>
      <c r="B94" s="34" t="s">
        <v>128</v>
      </c>
      <c r="C94" s="17"/>
      <c r="D94" s="17"/>
      <c r="E94" s="17">
        <v>23071</v>
      </c>
      <c r="F94" s="17"/>
      <c r="G94" s="27">
        <f t="shared" si="14"/>
        <v>23071</v>
      </c>
      <c r="H94" s="27"/>
      <c r="I94" s="27"/>
      <c r="J94" s="27">
        <v>35.660819892473114</v>
      </c>
      <c r="K94" s="27"/>
      <c r="L94" s="27">
        <f t="shared" si="12"/>
        <v>35.660819892473114</v>
      </c>
    </row>
    <row r="95" spans="1:12" s="35" customFormat="1">
      <c r="A95" s="34"/>
      <c r="B95" s="34" t="s">
        <v>129</v>
      </c>
      <c r="C95" s="17"/>
      <c r="D95" s="17"/>
      <c r="E95" s="17">
        <v>40838</v>
      </c>
      <c r="F95" s="17">
        <v>34014</v>
      </c>
      <c r="G95" s="27">
        <f t="shared" si="14"/>
        <v>74852</v>
      </c>
      <c r="H95" s="27"/>
      <c r="I95" s="27"/>
      <c r="J95" s="27">
        <v>63.123252688172037</v>
      </c>
      <c r="K95" s="27">
        <v>52.575403225806447</v>
      </c>
      <c r="L95" s="27">
        <f t="shared" si="12"/>
        <v>115.69865591397848</v>
      </c>
    </row>
    <row r="96" spans="1:12" s="35" customFormat="1">
      <c r="A96" s="34"/>
      <c r="B96" s="34" t="s">
        <v>130</v>
      </c>
      <c r="C96" s="17"/>
      <c r="D96" s="17"/>
      <c r="E96" s="17">
        <v>70007</v>
      </c>
      <c r="F96" s="17">
        <v>28666</v>
      </c>
      <c r="G96" s="27">
        <f t="shared" si="14"/>
        <v>98673</v>
      </c>
      <c r="H96" s="27"/>
      <c r="I96" s="27"/>
      <c r="J96" s="27">
        <v>108.20974462365591</v>
      </c>
      <c r="K96" s="27">
        <v>44.309005376344082</v>
      </c>
      <c r="L96" s="27">
        <f t="shared" si="12"/>
        <v>152.51874999999998</v>
      </c>
    </row>
    <row r="97" spans="1:12" s="35" customFormat="1">
      <c r="A97" s="23">
        <v>27</v>
      </c>
      <c r="B97" s="24" t="s">
        <v>55</v>
      </c>
      <c r="C97" s="25">
        <v>462212</v>
      </c>
      <c r="D97" s="25">
        <v>0</v>
      </c>
      <c r="E97" s="25">
        <v>919190</v>
      </c>
      <c r="F97" s="25">
        <v>557696</v>
      </c>
      <c r="G97" s="25">
        <f t="shared" si="14"/>
        <v>1939098</v>
      </c>
      <c r="H97" s="26">
        <v>714.4405913978494</v>
      </c>
      <c r="I97" s="26" t="s">
        <v>206</v>
      </c>
      <c r="J97" s="26">
        <v>1420.7909946236559</v>
      </c>
      <c r="K97" s="26">
        <v>862.03010752688169</v>
      </c>
      <c r="L97" s="26">
        <f>H97+I97+J97+K97</f>
        <v>2997.261693548387</v>
      </c>
    </row>
    <row r="98" spans="1:12" s="35" customFormat="1">
      <c r="A98" s="34"/>
      <c r="B98" s="34" t="s">
        <v>242</v>
      </c>
      <c r="C98" s="17">
        <v>462212</v>
      </c>
      <c r="D98" s="17">
        <v>0</v>
      </c>
      <c r="E98" s="17">
        <v>919190</v>
      </c>
      <c r="F98" s="17">
        <v>557696</v>
      </c>
      <c r="G98" s="27">
        <f>C98+D98+E98+F98</f>
        <v>1939098</v>
      </c>
      <c r="H98" s="27">
        <v>714.4405913978494</v>
      </c>
      <c r="I98" s="27"/>
      <c r="J98" s="27">
        <v>1420.7909946236559</v>
      </c>
      <c r="K98" s="27">
        <v>862.03010752688169</v>
      </c>
      <c r="L98" s="27">
        <f>H98+I98+J98+K98</f>
        <v>2997.261693548387</v>
      </c>
    </row>
    <row r="99" spans="1:12" s="35" customFormat="1">
      <c r="A99" s="23">
        <v>28</v>
      </c>
      <c r="B99" s="24" t="s">
        <v>57</v>
      </c>
      <c r="C99" s="25">
        <v>763000</v>
      </c>
      <c r="D99" s="25">
        <v>0</v>
      </c>
      <c r="E99" s="25">
        <v>1405523</v>
      </c>
      <c r="F99" s="25">
        <v>588036</v>
      </c>
      <c r="G99" s="25">
        <f>SUM(C99:F99)</f>
        <v>2756559</v>
      </c>
      <c r="H99" s="26">
        <v>1179.3682795698924</v>
      </c>
      <c r="I99" s="26" t="s">
        <v>206</v>
      </c>
      <c r="J99" s="26">
        <v>2172.5153897849459</v>
      </c>
      <c r="K99" s="26">
        <v>908.92661290322576</v>
      </c>
      <c r="L99" s="26">
        <f>H99+I99+J99+K99</f>
        <v>4260.810282258064</v>
      </c>
    </row>
    <row r="100" spans="1:12" s="35" customFormat="1">
      <c r="A100" s="34"/>
      <c r="B100" s="34" t="s">
        <v>243</v>
      </c>
      <c r="C100" s="17">
        <v>763000</v>
      </c>
      <c r="D100" s="17"/>
      <c r="E100" s="17">
        <v>1316975</v>
      </c>
      <c r="F100" s="17">
        <v>588036</v>
      </c>
      <c r="G100" s="27">
        <f>SUM(C100:F100)</f>
        <v>2668011</v>
      </c>
      <c r="H100" s="27">
        <v>1179.3682795698924</v>
      </c>
      <c r="I100" s="27"/>
      <c r="J100" s="27">
        <v>2035.6468413978494</v>
      </c>
      <c r="K100" s="27">
        <v>908.92661290322576</v>
      </c>
      <c r="L100" s="27">
        <f t="shared" ref="L100:L116" si="15">H100+I100+J100+K100</f>
        <v>4123.9417338709673</v>
      </c>
    </row>
    <row r="101" spans="1:12" s="35" customFormat="1">
      <c r="A101" s="34"/>
      <c r="B101" s="34" t="s">
        <v>77</v>
      </c>
      <c r="C101" s="17"/>
      <c r="D101" s="17"/>
      <c r="E101" s="17">
        <v>88548</v>
      </c>
      <c r="F101" s="17"/>
      <c r="G101" s="27">
        <f>SUM(C101:F101)</f>
        <v>88548</v>
      </c>
      <c r="H101" s="27"/>
      <c r="I101" s="27"/>
      <c r="J101" s="27">
        <v>136.86854838709675</v>
      </c>
      <c r="K101" s="27"/>
      <c r="L101" s="27">
        <f t="shared" si="15"/>
        <v>136.86854838709675</v>
      </c>
    </row>
    <row r="102" spans="1:12" s="35" customFormat="1">
      <c r="A102" s="23">
        <v>29</v>
      </c>
      <c r="B102" s="24" t="s">
        <v>58</v>
      </c>
      <c r="C102" s="25">
        <v>7647</v>
      </c>
      <c r="D102" s="25">
        <v>0</v>
      </c>
      <c r="E102" s="25">
        <v>3516808</v>
      </c>
      <c r="F102" s="25">
        <v>1834952</v>
      </c>
      <c r="G102" s="25">
        <f>SUM(C102:F102)</f>
        <v>5359407</v>
      </c>
      <c r="H102" s="26">
        <v>11.819959677419353</v>
      </c>
      <c r="I102" s="26" t="s">
        <v>206</v>
      </c>
      <c r="J102" s="26">
        <v>5435.9263440860213</v>
      </c>
      <c r="K102" s="26">
        <v>2836.2833333333333</v>
      </c>
      <c r="L102" s="26">
        <f>H102+I102+J102+K102</f>
        <v>8284.0296370967735</v>
      </c>
    </row>
    <row r="103" spans="1:12" s="35" customFormat="1">
      <c r="A103" s="34"/>
      <c r="B103" s="34" t="s">
        <v>244</v>
      </c>
      <c r="C103" s="17"/>
      <c r="D103" s="17"/>
      <c r="E103" s="17">
        <v>3516808</v>
      </c>
      <c r="F103" s="17">
        <v>1834952</v>
      </c>
      <c r="G103" s="17">
        <f>G102</f>
        <v>5359407</v>
      </c>
      <c r="H103" s="27"/>
      <c r="I103" s="27"/>
      <c r="J103" s="27">
        <v>5435.9263440860213</v>
      </c>
      <c r="K103" s="27">
        <v>2836.2833333333333</v>
      </c>
      <c r="L103" s="27">
        <f t="shared" si="15"/>
        <v>8272.2096774193542</v>
      </c>
    </row>
    <row r="104" spans="1:12" s="35" customFormat="1">
      <c r="A104" s="23">
        <v>30</v>
      </c>
      <c r="B104" s="24" t="s">
        <v>60</v>
      </c>
      <c r="C104" s="25">
        <v>9600</v>
      </c>
      <c r="D104" s="25">
        <v>0</v>
      </c>
      <c r="E104" s="25">
        <v>902369</v>
      </c>
      <c r="F104" s="36">
        <v>513258</v>
      </c>
      <c r="G104" s="25">
        <f>SUM(C104:F104)</f>
        <v>1425227</v>
      </c>
      <c r="H104" s="26">
        <v>14.838709677419352</v>
      </c>
      <c r="I104" s="26" t="s">
        <v>206</v>
      </c>
      <c r="J104" s="26">
        <v>1394.7907930107526</v>
      </c>
      <c r="K104" s="26">
        <v>793.34233870967739</v>
      </c>
      <c r="L104" s="26">
        <f t="shared" si="15"/>
        <v>2202.9718413978494</v>
      </c>
    </row>
    <row r="105" spans="1:12" s="35" customFormat="1">
      <c r="A105" s="34"/>
      <c r="B105" s="34" t="s">
        <v>245</v>
      </c>
      <c r="C105" s="17"/>
      <c r="D105" s="17"/>
      <c r="E105" s="17">
        <v>902369</v>
      </c>
      <c r="F105" s="17">
        <v>513258</v>
      </c>
      <c r="G105" s="27">
        <f>E105+F105</f>
        <v>1415627</v>
      </c>
      <c r="H105" s="27"/>
      <c r="I105" s="27"/>
      <c r="J105" s="27">
        <v>1394.7907930107526</v>
      </c>
      <c r="K105" s="27">
        <v>793.34233870967739</v>
      </c>
      <c r="L105" s="27">
        <f t="shared" si="15"/>
        <v>2188.1331317204299</v>
      </c>
    </row>
    <row r="106" spans="1:12" s="35" customFormat="1">
      <c r="A106" s="18">
        <v>31</v>
      </c>
      <c r="B106" s="19" t="s">
        <v>222</v>
      </c>
      <c r="C106" s="20">
        <v>0</v>
      </c>
      <c r="D106" s="20">
        <v>0</v>
      </c>
      <c r="E106" s="20">
        <v>0</v>
      </c>
      <c r="F106" s="20">
        <v>9824</v>
      </c>
      <c r="G106" s="20">
        <f>SUM(C106:F106)</f>
        <v>9824</v>
      </c>
      <c r="H106" s="21" t="s">
        <v>206</v>
      </c>
      <c r="I106" s="21" t="s">
        <v>206</v>
      </c>
      <c r="J106" s="21" t="s">
        <v>206</v>
      </c>
      <c r="K106" s="21">
        <v>15.184946236559139</v>
      </c>
      <c r="L106" s="21">
        <f t="shared" si="15"/>
        <v>15.184946236559139</v>
      </c>
    </row>
    <row r="107" spans="1:12" s="35" customFormat="1">
      <c r="A107" s="34"/>
      <c r="B107" s="34" t="s">
        <v>246</v>
      </c>
      <c r="C107" s="17">
        <v>0</v>
      </c>
      <c r="D107" s="17">
        <v>0</v>
      </c>
      <c r="E107" s="17">
        <v>0</v>
      </c>
      <c r="F107" s="17">
        <v>9824</v>
      </c>
      <c r="G107" s="27">
        <f>C107+D107+E107+F107</f>
        <v>9824</v>
      </c>
      <c r="H107" s="27" t="s">
        <v>206</v>
      </c>
      <c r="I107" s="27"/>
      <c r="J107" s="27" t="s">
        <v>206</v>
      </c>
      <c r="K107" s="27">
        <v>15.184946236559139</v>
      </c>
      <c r="L107" s="27">
        <f t="shared" si="15"/>
        <v>15.184946236559139</v>
      </c>
    </row>
    <row r="108" spans="1:12" s="35" customFormat="1">
      <c r="A108" s="18">
        <v>32</v>
      </c>
      <c r="B108" s="19" t="s">
        <v>62</v>
      </c>
      <c r="C108" s="20">
        <v>502856</v>
      </c>
      <c r="D108" s="20">
        <v>91878</v>
      </c>
      <c r="E108" s="20">
        <v>4753838</v>
      </c>
      <c r="F108" s="20">
        <v>1857386</v>
      </c>
      <c r="G108" s="20">
        <f>SUM(C108:F108)</f>
        <v>7205958</v>
      </c>
      <c r="H108" s="21">
        <v>777.26397849462364</v>
      </c>
      <c r="I108" s="21">
        <v>142.0157258064516</v>
      </c>
      <c r="J108" s="21">
        <v>7348.0022849462366</v>
      </c>
      <c r="K108" s="21">
        <v>2870.9595430107524</v>
      </c>
      <c r="L108" s="21">
        <f t="shared" si="15"/>
        <v>11138.241532258065</v>
      </c>
    </row>
    <row r="109" spans="1:12" s="35" customFormat="1">
      <c r="A109" s="34"/>
      <c r="B109" s="34" t="s">
        <v>135</v>
      </c>
      <c r="C109" s="17">
        <v>502856</v>
      </c>
      <c r="D109" s="17">
        <v>91878</v>
      </c>
      <c r="E109" s="17">
        <v>4753838</v>
      </c>
      <c r="F109" s="17">
        <v>1857386</v>
      </c>
      <c r="G109" s="27">
        <f>C109+D109+E109+F109</f>
        <v>7205958</v>
      </c>
      <c r="H109" s="27">
        <v>777.26397849462364</v>
      </c>
      <c r="I109" s="27"/>
      <c r="J109" s="27">
        <v>7348.0022849462366</v>
      </c>
      <c r="K109" s="27">
        <v>2870.9595430107524</v>
      </c>
      <c r="L109" s="27">
        <f t="shared" si="15"/>
        <v>10996.225806451614</v>
      </c>
    </row>
    <row r="110" spans="1:12" s="35" customFormat="1">
      <c r="A110" s="23">
        <v>33</v>
      </c>
      <c r="B110" s="24" t="s">
        <v>64</v>
      </c>
      <c r="C110" s="25">
        <v>0</v>
      </c>
      <c r="D110" s="25">
        <v>0</v>
      </c>
      <c r="E110" s="25">
        <v>337594</v>
      </c>
      <c r="F110" s="37">
        <v>74715</v>
      </c>
      <c r="G110" s="25">
        <f>SUM(C110:F110)</f>
        <v>412309</v>
      </c>
      <c r="H110" s="26" t="s">
        <v>206</v>
      </c>
      <c r="I110" s="26" t="s">
        <v>206</v>
      </c>
      <c r="J110" s="26">
        <v>521.81868279569892</v>
      </c>
      <c r="K110" s="26">
        <v>115.48689516129031</v>
      </c>
      <c r="L110" s="26">
        <f t="shared" si="15"/>
        <v>637.30557795698928</v>
      </c>
    </row>
    <row r="111" spans="1:12" s="35" customFormat="1" ht="30">
      <c r="A111" s="34"/>
      <c r="B111" s="38" t="s">
        <v>247</v>
      </c>
      <c r="C111" s="17"/>
      <c r="D111" s="17"/>
      <c r="E111" s="17">
        <v>337594</v>
      </c>
      <c r="F111" s="17">
        <v>74715</v>
      </c>
      <c r="G111" s="27">
        <f>SUM(C111:F111)</f>
        <v>412309</v>
      </c>
      <c r="H111" s="27"/>
      <c r="I111" s="27"/>
      <c r="J111" s="27">
        <v>521.81868279569892</v>
      </c>
      <c r="K111" s="27">
        <v>115.48689516129031</v>
      </c>
      <c r="L111" s="27">
        <f t="shared" si="15"/>
        <v>637.30557795698928</v>
      </c>
    </row>
    <row r="112" spans="1:12" s="35" customFormat="1">
      <c r="A112" s="18">
        <v>34</v>
      </c>
      <c r="B112" s="19" t="s">
        <v>66</v>
      </c>
      <c r="C112" s="20">
        <v>185161</v>
      </c>
      <c r="D112" s="20">
        <v>0</v>
      </c>
      <c r="E112" s="20">
        <v>78537</v>
      </c>
      <c r="F112" s="20">
        <v>104730</v>
      </c>
      <c r="G112" s="20">
        <f>SUM(C112:F112)</f>
        <v>368428</v>
      </c>
      <c r="H112" s="21">
        <v>286.20315860215049</v>
      </c>
      <c r="I112" s="21" t="s">
        <v>206</v>
      </c>
      <c r="J112" s="21">
        <v>121.3945564516129</v>
      </c>
      <c r="K112" s="21">
        <v>161.88104838709677</v>
      </c>
      <c r="L112" s="21">
        <f t="shared" si="15"/>
        <v>569.47876344086012</v>
      </c>
    </row>
    <row r="113" spans="1:12" s="35" customFormat="1">
      <c r="A113" s="34"/>
      <c r="B113" s="34" t="s">
        <v>248</v>
      </c>
      <c r="C113" s="17">
        <v>185161</v>
      </c>
      <c r="D113" s="17"/>
      <c r="E113" s="17">
        <v>78537</v>
      </c>
      <c r="F113" s="17">
        <v>104730</v>
      </c>
      <c r="G113" s="27">
        <f t="shared" ref="G113" si="16">G112</f>
        <v>368428</v>
      </c>
      <c r="H113" s="27">
        <v>286.20315860215049</v>
      </c>
      <c r="I113" s="27"/>
      <c r="J113" s="27">
        <v>121.3945564516129</v>
      </c>
      <c r="K113" s="27">
        <v>161.88104838709677</v>
      </c>
      <c r="L113" s="27">
        <f t="shared" si="15"/>
        <v>569.47876344086012</v>
      </c>
    </row>
    <row r="114" spans="1:12" s="35" customFormat="1">
      <c r="A114" s="23">
        <v>35</v>
      </c>
      <c r="B114" s="24" t="s">
        <v>68</v>
      </c>
      <c r="C114" s="25">
        <v>0</v>
      </c>
      <c r="D114" s="25">
        <v>0</v>
      </c>
      <c r="E114" s="25">
        <v>223246</v>
      </c>
      <c r="F114" s="25">
        <v>42422</v>
      </c>
      <c r="G114" s="25">
        <f t="shared" ref="G114:G119" si="17">SUM(C114:F114)</f>
        <v>265668</v>
      </c>
      <c r="H114" s="26" t="s">
        <v>206</v>
      </c>
      <c r="I114" s="26" t="s">
        <v>206</v>
      </c>
      <c r="J114" s="26">
        <v>345.07110215053763</v>
      </c>
      <c r="K114" s="26">
        <v>65.571639784946228</v>
      </c>
      <c r="L114" s="26">
        <f t="shared" si="15"/>
        <v>410.64274193548385</v>
      </c>
    </row>
    <row r="115" spans="1:12" s="35" customFormat="1" ht="30">
      <c r="A115" s="34"/>
      <c r="B115" s="38" t="s">
        <v>249</v>
      </c>
      <c r="C115" s="17"/>
      <c r="D115" s="17"/>
      <c r="E115" s="17">
        <v>53579.040000000001</v>
      </c>
      <c r="F115" s="17">
        <v>2587.7419999999997</v>
      </c>
      <c r="G115" s="27">
        <f t="shared" si="17"/>
        <v>56166.781999999999</v>
      </c>
      <c r="H115" s="27"/>
      <c r="I115" s="27"/>
      <c r="J115" s="27">
        <v>82.817064516129022</v>
      </c>
      <c r="K115" s="27">
        <v>3.9998700268817196</v>
      </c>
      <c r="L115" s="27">
        <f t="shared" si="15"/>
        <v>86.816934543010746</v>
      </c>
    </row>
    <row r="116" spans="1:12" s="35" customFormat="1">
      <c r="A116" s="34"/>
      <c r="B116" s="34" t="s">
        <v>139</v>
      </c>
      <c r="C116" s="17"/>
      <c r="D116" s="17"/>
      <c r="E116" s="17">
        <v>169666.96</v>
      </c>
      <c r="F116" s="17">
        <v>39834.258000000002</v>
      </c>
      <c r="G116" s="27">
        <f t="shared" si="17"/>
        <v>209501.21799999999</v>
      </c>
      <c r="H116" s="27"/>
      <c r="I116" s="27"/>
      <c r="J116" s="27">
        <v>262.25403763440858</v>
      </c>
      <c r="K116" s="27">
        <v>61.571769758064512</v>
      </c>
      <c r="L116" s="27">
        <f t="shared" si="15"/>
        <v>323.82580739247311</v>
      </c>
    </row>
    <row r="117" spans="1:12" s="35" customFormat="1">
      <c r="A117" s="23">
        <v>36</v>
      </c>
      <c r="B117" s="24" t="s">
        <v>70</v>
      </c>
      <c r="C117" s="25">
        <v>0</v>
      </c>
      <c r="D117" s="25">
        <v>144950</v>
      </c>
      <c r="E117" s="25">
        <v>1001596</v>
      </c>
      <c r="F117" s="25">
        <v>1237233</v>
      </c>
      <c r="G117" s="25">
        <f t="shared" si="17"/>
        <v>2383779</v>
      </c>
      <c r="H117" s="26" t="s">
        <v>206</v>
      </c>
      <c r="I117" s="26">
        <v>224.0490591397849</v>
      </c>
      <c r="J117" s="26">
        <v>1548.1658602150537</v>
      </c>
      <c r="K117" s="26">
        <v>1912.3897177419353</v>
      </c>
      <c r="L117" s="26">
        <f>H117+I117+J117+K117</f>
        <v>3684.6046370967742</v>
      </c>
    </row>
    <row r="118" spans="1:12" s="35" customFormat="1">
      <c r="A118" s="34"/>
      <c r="B118" s="34" t="s">
        <v>250</v>
      </c>
      <c r="C118" s="17"/>
      <c r="D118" s="17">
        <v>144950</v>
      </c>
      <c r="E118" s="17">
        <v>1001596</v>
      </c>
      <c r="F118" s="17">
        <v>1237233</v>
      </c>
      <c r="G118" s="27">
        <f t="shared" si="17"/>
        <v>2383779</v>
      </c>
      <c r="H118" s="27"/>
      <c r="I118" s="27">
        <v>224.0490591397849</v>
      </c>
      <c r="J118" s="27">
        <v>1548.1658602150537</v>
      </c>
      <c r="K118" s="27">
        <v>1912.3897177419353</v>
      </c>
      <c r="L118" s="27">
        <f>H118+I118+J118+K118</f>
        <v>3684.6046370967742</v>
      </c>
    </row>
    <row r="119" spans="1:12" s="35" customFormat="1" ht="30" customHeight="1">
      <c r="A119" s="23">
        <v>37</v>
      </c>
      <c r="B119" s="24" t="s">
        <v>71</v>
      </c>
      <c r="C119" s="25">
        <v>0</v>
      </c>
      <c r="D119" s="25">
        <v>0</v>
      </c>
      <c r="E119" s="25">
        <v>464115</v>
      </c>
      <c r="F119" s="25">
        <v>653945</v>
      </c>
      <c r="G119" s="25">
        <f t="shared" si="17"/>
        <v>1118060</v>
      </c>
      <c r="H119" s="26" t="s">
        <v>206</v>
      </c>
      <c r="I119" s="26" t="s">
        <v>206</v>
      </c>
      <c r="J119" s="26">
        <v>717.38205645161281</v>
      </c>
      <c r="K119" s="26">
        <v>1010.8020833333333</v>
      </c>
      <c r="L119" s="26">
        <f>H119+I119+J119+K119</f>
        <v>1728.1841397849462</v>
      </c>
    </row>
    <row r="120" spans="1:12" s="35" customFormat="1">
      <c r="A120" s="34"/>
      <c r="B120" s="34" t="s">
        <v>251</v>
      </c>
      <c r="C120" s="17"/>
      <c r="D120" s="17"/>
      <c r="E120" s="17">
        <v>464115</v>
      </c>
      <c r="F120" s="17">
        <v>653945</v>
      </c>
      <c r="G120" s="27">
        <f>SUM(C120:F120)</f>
        <v>1118060</v>
      </c>
      <c r="H120" s="27"/>
      <c r="I120" s="27"/>
      <c r="J120" s="27">
        <v>717.38205645161281</v>
      </c>
      <c r="K120" s="27">
        <v>1010.8020833333333</v>
      </c>
      <c r="L120" s="27">
        <f>SUM(H120:K120)</f>
        <v>1728.1841397849462</v>
      </c>
    </row>
    <row r="121" spans="1:12" s="35" customFormat="1">
      <c r="A121" s="23">
        <v>38</v>
      </c>
      <c r="B121" s="24" t="s">
        <v>73</v>
      </c>
      <c r="C121" s="25">
        <v>124899</v>
      </c>
      <c r="D121" s="25">
        <v>0</v>
      </c>
      <c r="E121" s="25">
        <v>1194432</v>
      </c>
      <c r="F121" s="25">
        <v>351787</v>
      </c>
      <c r="G121" s="25">
        <f t="shared" ref="G121:G131" si="18">SUM(C121:F121)</f>
        <v>1671118</v>
      </c>
      <c r="H121" s="26">
        <v>193.05624999999998</v>
      </c>
      <c r="I121" s="26" t="s">
        <v>206</v>
      </c>
      <c r="J121" s="26">
        <v>1846.2322580645161</v>
      </c>
      <c r="K121" s="26">
        <v>543.75678763440851</v>
      </c>
      <c r="L121" s="26">
        <f>H121+I121+J121+K121</f>
        <v>2583.0452956989247</v>
      </c>
    </row>
    <row r="122" spans="1:12" s="35" customFormat="1">
      <c r="A122" s="34"/>
      <c r="B122" s="34" t="s">
        <v>252</v>
      </c>
      <c r="C122" s="17">
        <v>124899</v>
      </c>
      <c r="D122" s="17"/>
      <c r="E122" s="17">
        <v>351044</v>
      </c>
      <c r="F122" s="17">
        <v>91465</v>
      </c>
      <c r="G122" s="27">
        <f>SUM(C122:F122)</f>
        <v>567408</v>
      </c>
      <c r="H122" s="27">
        <v>193.05624999999998</v>
      </c>
      <c r="I122" s="27"/>
      <c r="J122" s="27">
        <v>542.60833333333323</v>
      </c>
      <c r="K122" s="27">
        <v>141.37735215053763</v>
      </c>
      <c r="L122" s="27">
        <f t="shared" ref="L122:L128" si="19">H122+I122+J122+K122</f>
        <v>877.04193548387082</v>
      </c>
    </row>
    <row r="123" spans="1:12" s="35" customFormat="1">
      <c r="A123" s="34"/>
      <c r="B123" s="34" t="s">
        <v>143</v>
      </c>
      <c r="C123" s="17"/>
      <c r="D123" s="17"/>
      <c r="E123" s="17">
        <v>114427</v>
      </c>
      <c r="F123" s="17"/>
      <c r="G123" s="27">
        <f t="shared" si="18"/>
        <v>114427</v>
      </c>
      <c r="H123" s="27"/>
      <c r="I123" s="27"/>
      <c r="J123" s="27">
        <v>176.86969086021506</v>
      </c>
      <c r="K123" s="27"/>
      <c r="L123" s="27">
        <f t="shared" si="19"/>
        <v>176.86969086021506</v>
      </c>
    </row>
    <row r="124" spans="1:12" s="35" customFormat="1">
      <c r="A124" s="34"/>
      <c r="B124" s="34" t="s">
        <v>144</v>
      </c>
      <c r="C124" s="17"/>
      <c r="D124" s="17"/>
      <c r="E124" s="17">
        <v>17200</v>
      </c>
      <c r="F124" s="17"/>
      <c r="G124" s="27">
        <f t="shared" si="18"/>
        <v>17200</v>
      </c>
      <c r="H124" s="27"/>
      <c r="I124" s="27"/>
      <c r="J124" s="27">
        <v>26.58602150537634</v>
      </c>
      <c r="K124" s="27"/>
      <c r="L124" s="27">
        <f t="shared" si="19"/>
        <v>26.58602150537634</v>
      </c>
    </row>
    <row r="125" spans="1:12" s="35" customFormat="1">
      <c r="A125" s="34"/>
      <c r="B125" s="34" t="s">
        <v>145</v>
      </c>
      <c r="C125" s="17"/>
      <c r="D125" s="17"/>
      <c r="E125" s="17">
        <v>43238</v>
      </c>
      <c r="F125" s="17">
        <v>28882</v>
      </c>
      <c r="G125" s="27">
        <f t="shared" si="18"/>
        <v>72120</v>
      </c>
      <c r="H125" s="27"/>
      <c r="I125" s="27"/>
      <c r="J125" s="27">
        <v>66.832930107526877</v>
      </c>
      <c r="K125" s="27">
        <v>44.642876344086019</v>
      </c>
      <c r="L125" s="27">
        <f t="shared" si="19"/>
        <v>111.4758064516129</v>
      </c>
    </row>
    <row r="126" spans="1:12" s="35" customFormat="1">
      <c r="A126" s="34"/>
      <c r="B126" s="34" t="s">
        <v>146</v>
      </c>
      <c r="C126" s="17"/>
      <c r="D126" s="17"/>
      <c r="E126" s="17">
        <v>36549</v>
      </c>
      <c r="F126" s="17">
        <v>43973</v>
      </c>
      <c r="G126" s="27">
        <f t="shared" si="18"/>
        <v>80522</v>
      </c>
      <c r="H126" s="27"/>
      <c r="I126" s="27"/>
      <c r="J126" s="27">
        <v>56.493749999999999</v>
      </c>
      <c r="K126" s="27">
        <v>67.969018817204301</v>
      </c>
      <c r="L126" s="27">
        <f t="shared" si="19"/>
        <v>124.46276881720431</v>
      </c>
    </row>
    <row r="127" spans="1:12" s="35" customFormat="1">
      <c r="A127" s="34"/>
      <c r="B127" s="34" t="s">
        <v>147</v>
      </c>
      <c r="C127" s="17"/>
      <c r="D127" s="17"/>
      <c r="E127" s="17">
        <v>70591</v>
      </c>
      <c r="F127" s="17">
        <v>114155</v>
      </c>
      <c r="G127" s="27">
        <f t="shared" si="18"/>
        <v>184746</v>
      </c>
      <c r="H127" s="27"/>
      <c r="I127" s="27"/>
      <c r="J127" s="27">
        <v>109.11243279569891</v>
      </c>
      <c r="K127" s="27">
        <v>176.44926075268816</v>
      </c>
      <c r="L127" s="27">
        <f t="shared" si="19"/>
        <v>285.5616935483871</v>
      </c>
    </row>
    <row r="128" spans="1:12" s="35" customFormat="1">
      <c r="A128" s="34"/>
      <c r="B128" s="34" t="s">
        <v>148</v>
      </c>
      <c r="C128" s="17"/>
      <c r="D128" s="17"/>
      <c r="E128" s="17">
        <v>561383</v>
      </c>
      <c r="F128" s="17">
        <v>73312</v>
      </c>
      <c r="G128" s="27">
        <f t="shared" si="18"/>
        <v>634695</v>
      </c>
      <c r="H128" s="27"/>
      <c r="I128" s="27"/>
      <c r="J128" s="27">
        <v>867.72909946236553</v>
      </c>
      <c r="K128" s="27">
        <v>113.31827956989245</v>
      </c>
      <c r="L128" s="27">
        <f t="shared" si="19"/>
        <v>981.04737903225794</v>
      </c>
    </row>
    <row r="129" spans="1:12" s="35" customFormat="1">
      <c r="A129" s="23">
        <v>39</v>
      </c>
      <c r="B129" s="39" t="s">
        <v>74</v>
      </c>
      <c r="C129" s="40">
        <v>0</v>
      </c>
      <c r="D129" s="40">
        <v>0</v>
      </c>
      <c r="E129" s="40">
        <v>549487</v>
      </c>
      <c r="F129" s="40">
        <v>63812</v>
      </c>
      <c r="G129" s="25">
        <f t="shared" si="18"/>
        <v>613299</v>
      </c>
      <c r="H129" s="41" t="s">
        <v>206</v>
      </c>
      <c r="I129" s="41" t="s">
        <v>206</v>
      </c>
      <c r="J129" s="26">
        <v>849.34146505376327</v>
      </c>
      <c r="K129" s="26">
        <v>98.634139784946228</v>
      </c>
      <c r="L129" s="26">
        <f>H129+I129+J129+K129</f>
        <v>947.9756048387095</v>
      </c>
    </row>
    <row r="130" spans="1:12" s="35" customFormat="1" ht="30">
      <c r="A130" s="34"/>
      <c r="B130" s="38" t="s">
        <v>253</v>
      </c>
      <c r="C130" s="17"/>
      <c r="D130" s="17"/>
      <c r="E130" s="17">
        <v>549487</v>
      </c>
      <c r="F130" s="17">
        <v>63812</v>
      </c>
      <c r="G130" s="27">
        <f t="shared" si="18"/>
        <v>613299</v>
      </c>
      <c r="H130" s="27"/>
      <c r="I130" s="27"/>
      <c r="J130" s="27">
        <v>849.34146505376327</v>
      </c>
      <c r="K130" s="27">
        <v>98.634139784946228</v>
      </c>
      <c r="L130" s="27">
        <f>SUM(H130:K130)</f>
        <v>947.9756048387095</v>
      </c>
    </row>
    <row r="131" spans="1:12" s="35" customFormat="1">
      <c r="A131" s="23">
        <v>40</v>
      </c>
      <c r="B131" s="24" t="s">
        <v>76</v>
      </c>
      <c r="C131" s="25">
        <v>123524</v>
      </c>
      <c r="D131" s="25">
        <v>0</v>
      </c>
      <c r="E131" s="25">
        <v>3585166</v>
      </c>
      <c r="F131" s="25">
        <v>2853606</v>
      </c>
      <c r="G131" s="25">
        <f t="shared" si="18"/>
        <v>6562296</v>
      </c>
      <c r="H131" s="26">
        <v>190.9309139784946</v>
      </c>
      <c r="I131" s="26" t="s">
        <v>206</v>
      </c>
      <c r="J131" s="26">
        <v>5541.5872311827952</v>
      </c>
      <c r="K131" s="26">
        <v>4410.8157258064512</v>
      </c>
      <c r="L131" s="26">
        <f>H131+I131+J131+K131</f>
        <v>10143.333870967741</v>
      </c>
    </row>
    <row r="132" spans="1:12" s="35" customFormat="1">
      <c r="A132" s="34"/>
      <c r="B132" s="34" t="s">
        <v>150</v>
      </c>
      <c r="C132" s="17">
        <v>123524</v>
      </c>
      <c r="D132" s="17">
        <v>0</v>
      </c>
      <c r="E132" s="17">
        <v>3585166</v>
      </c>
      <c r="F132" s="17">
        <v>2853606</v>
      </c>
      <c r="G132" s="27">
        <f>C132+D132+E132+F132</f>
        <v>6562296</v>
      </c>
      <c r="H132" s="27">
        <v>190.9309139784946</v>
      </c>
      <c r="I132" s="27"/>
      <c r="J132" s="27">
        <v>5541.5872311827952</v>
      </c>
      <c r="K132" s="27">
        <v>4410.8157258064512</v>
      </c>
      <c r="L132" s="27">
        <f>H132+I132+J132+K132</f>
        <v>10143.333870967741</v>
      </c>
    </row>
    <row r="133" spans="1:12" s="35" customFormat="1">
      <c r="A133" s="23">
        <v>41</v>
      </c>
      <c r="B133" s="24" t="s">
        <v>207</v>
      </c>
      <c r="C133" s="25">
        <v>0</v>
      </c>
      <c r="D133" s="25">
        <v>0</v>
      </c>
      <c r="E133" s="25">
        <v>191330</v>
      </c>
      <c r="F133" s="25">
        <v>0</v>
      </c>
      <c r="G133" s="25">
        <f t="shared" ref="G133:G134" si="20">SUM(C133:F133)</f>
        <v>191330</v>
      </c>
      <c r="H133" s="26" t="s">
        <v>206</v>
      </c>
      <c r="I133" s="26" t="s">
        <v>206</v>
      </c>
      <c r="J133" s="26">
        <v>295.73857526881721</v>
      </c>
      <c r="K133" s="26" t="s">
        <v>206</v>
      </c>
      <c r="L133" s="26">
        <f>H133+I133+J133+K133</f>
        <v>295.73857526881721</v>
      </c>
    </row>
    <row r="134" spans="1:12" s="35" customFormat="1">
      <c r="A134" s="34"/>
      <c r="B134" s="34" t="s">
        <v>208</v>
      </c>
      <c r="C134" s="17"/>
      <c r="D134" s="17"/>
      <c r="E134" s="17">
        <v>191330</v>
      </c>
      <c r="F134" s="17"/>
      <c r="G134" s="27">
        <f t="shared" si="20"/>
        <v>191330</v>
      </c>
      <c r="H134" s="27"/>
      <c r="I134" s="27"/>
      <c r="J134" s="27">
        <v>295.73857526881721</v>
      </c>
      <c r="K134" s="27"/>
      <c r="L134" s="27">
        <f>H134+I134+J134+K134</f>
        <v>295.73857526881721</v>
      </c>
    </row>
    <row r="135" spans="1:12" s="35" customFormat="1">
      <c r="A135" s="23">
        <v>42</v>
      </c>
      <c r="B135" s="24" t="s">
        <v>78</v>
      </c>
      <c r="C135" s="25">
        <v>722334</v>
      </c>
      <c r="D135" s="25">
        <v>0</v>
      </c>
      <c r="E135" s="25">
        <v>7816901</v>
      </c>
      <c r="F135" s="25">
        <v>3356637</v>
      </c>
      <c r="G135" s="25">
        <f>SUM(C135:F135)</f>
        <v>11895872</v>
      </c>
      <c r="H135" s="26">
        <v>1116.510887096774</v>
      </c>
      <c r="I135" s="26" t="s">
        <v>206</v>
      </c>
      <c r="J135" s="26">
        <v>12082.575470430107</v>
      </c>
      <c r="K135" s="26">
        <v>5188.3502016129023</v>
      </c>
      <c r="L135" s="26">
        <f>H135+I135+J135+K135</f>
        <v>18387.436559139784</v>
      </c>
    </row>
    <row r="136" spans="1:12" s="35" customFormat="1">
      <c r="A136" s="34"/>
      <c r="B136" s="34" t="s">
        <v>254</v>
      </c>
      <c r="C136" s="17">
        <v>722334</v>
      </c>
      <c r="D136" s="17"/>
      <c r="E136" s="17">
        <v>3204929.4099999997</v>
      </c>
      <c r="F136" s="17">
        <v>1107690.21</v>
      </c>
      <c r="G136" s="27">
        <f>SUM(C136:F136)</f>
        <v>5034953.6199999992</v>
      </c>
      <c r="H136" s="27">
        <v>1116.510887096774</v>
      </c>
      <c r="I136" s="27"/>
      <c r="J136" s="27">
        <v>4953.8559428763429</v>
      </c>
      <c r="K136" s="27">
        <v>1712.1555665322578</v>
      </c>
      <c r="L136" s="27">
        <f>SUM(H136:K136)</f>
        <v>7782.5223965053747</v>
      </c>
    </row>
    <row r="137" spans="1:12" s="35" customFormat="1">
      <c r="A137" s="34"/>
      <c r="B137" s="34" t="s">
        <v>152</v>
      </c>
      <c r="C137" s="17"/>
      <c r="D137" s="17"/>
      <c r="E137" s="17">
        <v>4611971.59</v>
      </c>
      <c r="F137" s="17">
        <v>2248946.79</v>
      </c>
      <c r="G137" s="27">
        <f>SUM(C137:F137)</f>
        <v>6860918.3799999999</v>
      </c>
      <c r="H137" s="27"/>
      <c r="I137" s="27"/>
      <c r="J137" s="27">
        <v>7128.7195275537624</v>
      </c>
      <c r="K137" s="27">
        <v>3476.1946350806452</v>
      </c>
      <c r="L137" s="27">
        <f>SUM(H137:K137)</f>
        <v>10604.914162634408</v>
      </c>
    </row>
    <row r="138" spans="1:12" s="35" customFormat="1">
      <c r="A138" s="23">
        <v>43</v>
      </c>
      <c r="B138" s="24" t="s">
        <v>79</v>
      </c>
      <c r="C138" s="25">
        <v>0</v>
      </c>
      <c r="D138" s="25">
        <v>0</v>
      </c>
      <c r="E138" s="25">
        <v>721884</v>
      </c>
      <c r="F138" s="25">
        <v>536911</v>
      </c>
      <c r="G138" s="25">
        <f>SUM(C138:F138)</f>
        <v>1258795</v>
      </c>
      <c r="H138" s="26" t="s">
        <v>206</v>
      </c>
      <c r="I138" s="26" t="s">
        <v>206</v>
      </c>
      <c r="J138" s="26">
        <v>1115.815322580645</v>
      </c>
      <c r="K138" s="26">
        <v>829.90275537634398</v>
      </c>
      <c r="L138" s="26">
        <f>H138+I138+J138+K138</f>
        <v>1945.718077956989</v>
      </c>
    </row>
    <row r="139" spans="1:12" s="35" customFormat="1">
      <c r="A139" s="34"/>
      <c r="B139" s="34" t="s">
        <v>255</v>
      </c>
      <c r="C139" s="17"/>
      <c r="D139" s="17"/>
      <c r="E139" s="17">
        <v>721884</v>
      </c>
      <c r="F139" s="17">
        <v>536911</v>
      </c>
      <c r="G139" s="27">
        <f>F139+E139</f>
        <v>1258795</v>
      </c>
      <c r="H139" s="27"/>
      <c r="I139" s="27"/>
      <c r="J139" s="27">
        <v>1115.815322580645</v>
      </c>
      <c r="K139" s="27">
        <v>829.90275537634398</v>
      </c>
      <c r="L139" s="27">
        <f>H139+I139+J139+K139</f>
        <v>1945.718077956989</v>
      </c>
    </row>
    <row r="140" spans="1:12" s="35" customFormat="1">
      <c r="A140" s="23">
        <v>44</v>
      </c>
      <c r="B140" s="24" t="s">
        <v>81</v>
      </c>
      <c r="C140" s="42">
        <v>428017</v>
      </c>
      <c r="D140" s="25"/>
      <c r="E140" s="42">
        <v>2308315</v>
      </c>
      <c r="F140" s="42">
        <v>2705220</v>
      </c>
      <c r="G140" s="25">
        <f>SUM(C140:F140)</f>
        <v>5441552</v>
      </c>
      <c r="H140" s="26">
        <v>661.58541666666656</v>
      </c>
      <c r="I140" s="26" t="s">
        <v>206</v>
      </c>
      <c r="J140" s="26">
        <v>3567.9600134408597</v>
      </c>
      <c r="K140" s="26">
        <v>4181.4556451612898</v>
      </c>
      <c r="L140" s="26">
        <f>H140+I140+J140+K140</f>
        <v>8411.0010752688158</v>
      </c>
    </row>
    <row r="141" spans="1:12" s="35" customFormat="1">
      <c r="A141" s="34"/>
      <c r="B141" s="34" t="s">
        <v>256</v>
      </c>
      <c r="C141" s="17">
        <v>428017</v>
      </c>
      <c r="D141" s="17"/>
      <c r="E141" s="17">
        <v>206363</v>
      </c>
      <c r="F141" s="17">
        <v>458805</v>
      </c>
      <c r="G141" s="27">
        <f t="shared" ref="G141:G146" si="21">SUM(C141:F141)</f>
        <v>1093185</v>
      </c>
      <c r="H141" s="27">
        <v>661.58541666666656</v>
      </c>
      <c r="I141" s="27"/>
      <c r="J141" s="27">
        <v>318.97506720430107</v>
      </c>
      <c r="K141" s="27">
        <v>709.17439516129025</v>
      </c>
      <c r="L141" s="27">
        <f t="shared" ref="L141:L146" si="22">SUM(H141:K141)</f>
        <v>1689.7348790322578</v>
      </c>
    </row>
    <row r="142" spans="1:12" s="35" customFormat="1">
      <c r="A142" s="34"/>
      <c r="B142" s="34" t="s">
        <v>155</v>
      </c>
      <c r="C142" s="17"/>
      <c r="D142" s="17"/>
      <c r="E142" s="17">
        <v>993499</v>
      </c>
      <c r="F142" s="17">
        <v>1286873</v>
      </c>
      <c r="G142" s="27">
        <f t="shared" si="21"/>
        <v>2280372</v>
      </c>
      <c r="H142" s="27"/>
      <c r="I142" s="27"/>
      <c r="J142" s="27">
        <v>1535.6503360215054</v>
      </c>
      <c r="K142" s="27">
        <v>1989.1182123655913</v>
      </c>
      <c r="L142" s="27">
        <f t="shared" si="22"/>
        <v>3524.7685483870964</v>
      </c>
    </row>
    <row r="143" spans="1:12" s="35" customFormat="1">
      <c r="A143" s="34"/>
      <c r="B143" s="34" t="s">
        <v>156</v>
      </c>
      <c r="C143" s="17"/>
      <c r="D143" s="17"/>
      <c r="E143" s="17">
        <v>499750</v>
      </c>
      <c r="F143" s="17"/>
      <c r="G143" s="27">
        <f t="shared" si="21"/>
        <v>499750</v>
      </c>
      <c r="H143" s="27"/>
      <c r="I143" s="27"/>
      <c r="J143" s="27">
        <v>772.46303763440858</v>
      </c>
      <c r="K143" s="27"/>
      <c r="L143" s="27">
        <f t="shared" si="22"/>
        <v>772.46303763440858</v>
      </c>
    </row>
    <row r="144" spans="1:12" s="35" customFormat="1">
      <c r="A144" s="34"/>
      <c r="B144" s="34" t="s">
        <v>157</v>
      </c>
      <c r="C144" s="17"/>
      <c r="D144" s="17"/>
      <c r="E144" s="17">
        <v>333090</v>
      </c>
      <c r="F144" s="17">
        <v>819412</v>
      </c>
      <c r="G144" s="27">
        <f t="shared" si="21"/>
        <v>1152502</v>
      </c>
      <c r="H144" s="27"/>
      <c r="I144" s="27"/>
      <c r="J144" s="27">
        <v>514.85685483870964</v>
      </c>
      <c r="K144" s="27">
        <v>1266.5642473118278</v>
      </c>
      <c r="L144" s="27">
        <f t="shared" si="22"/>
        <v>1781.4211021505375</v>
      </c>
    </row>
    <row r="145" spans="1:12" s="35" customFormat="1">
      <c r="A145" s="34"/>
      <c r="B145" s="34" t="s">
        <v>158</v>
      </c>
      <c r="C145" s="17"/>
      <c r="D145" s="17"/>
      <c r="E145" s="17">
        <v>48013</v>
      </c>
      <c r="F145" s="17">
        <v>140130</v>
      </c>
      <c r="G145" s="27">
        <f t="shared" si="21"/>
        <v>188143</v>
      </c>
      <c r="H145" s="27"/>
      <c r="I145" s="27"/>
      <c r="J145" s="27">
        <v>74.21364247311827</v>
      </c>
      <c r="K145" s="27">
        <v>216.59879032258061</v>
      </c>
      <c r="L145" s="27">
        <f t="shared" si="22"/>
        <v>290.8124327956989</v>
      </c>
    </row>
    <row r="146" spans="1:12" s="35" customFormat="1">
      <c r="A146" s="34"/>
      <c r="B146" s="34" t="s">
        <v>159</v>
      </c>
      <c r="C146" s="17"/>
      <c r="D146" s="17"/>
      <c r="E146" s="17">
        <v>227600</v>
      </c>
      <c r="F146" s="17"/>
      <c r="G146" s="27">
        <f t="shared" si="21"/>
        <v>227600</v>
      </c>
      <c r="H146" s="27"/>
      <c r="I146" s="27"/>
      <c r="J146" s="27">
        <v>351.80107526881721</v>
      </c>
      <c r="K146" s="27"/>
      <c r="L146" s="27">
        <f t="shared" si="22"/>
        <v>351.80107526881721</v>
      </c>
    </row>
    <row r="147" spans="1:12" s="35" customFormat="1">
      <c r="A147" s="23">
        <v>45</v>
      </c>
      <c r="B147" s="24" t="s">
        <v>82</v>
      </c>
      <c r="C147" s="25">
        <v>894740</v>
      </c>
      <c r="D147" s="25">
        <v>129574</v>
      </c>
      <c r="E147" s="42">
        <v>4001609</v>
      </c>
      <c r="F147" s="25">
        <v>1150754</v>
      </c>
      <c r="G147" s="25">
        <f>SUM(C147:F147)</f>
        <v>6176677</v>
      </c>
      <c r="H147" s="26">
        <v>1382.9986559139784</v>
      </c>
      <c r="I147" s="26">
        <v>200.28239247311825</v>
      </c>
      <c r="J147" s="26">
        <v>6185.2827284946234</v>
      </c>
      <c r="K147" s="26">
        <v>1778.7192204301075</v>
      </c>
      <c r="L147" s="26">
        <f>H147+I147+J147+K147</f>
        <v>9547.2829973118278</v>
      </c>
    </row>
    <row r="148" spans="1:12" s="35" customFormat="1">
      <c r="A148" s="34"/>
      <c r="B148" s="34" t="s">
        <v>218</v>
      </c>
      <c r="C148" s="17">
        <v>894740</v>
      </c>
      <c r="D148" s="17">
        <v>129574</v>
      </c>
      <c r="E148" s="17">
        <v>2229543</v>
      </c>
      <c r="F148" s="17">
        <v>850443</v>
      </c>
      <c r="G148" s="27">
        <f>C148+D148+E148+F148</f>
        <v>4104300</v>
      </c>
      <c r="H148" s="27">
        <v>1382.9986559139784</v>
      </c>
      <c r="I148" s="27">
        <v>200.28239247311825</v>
      </c>
      <c r="J148" s="27">
        <v>3446.2022177419353</v>
      </c>
      <c r="K148" s="27">
        <v>1314.5288306451612</v>
      </c>
      <c r="L148" s="27">
        <f>H148+I148+J148+K148</f>
        <v>6344.0120967741932</v>
      </c>
    </row>
    <row r="149" spans="1:12" s="35" customFormat="1">
      <c r="A149" s="34"/>
      <c r="B149" s="34" t="s">
        <v>161</v>
      </c>
      <c r="C149" s="17"/>
      <c r="D149" s="17"/>
      <c r="E149" s="17">
        <v>1728054</v>
      </c>
      <c r="F149" s="17">
        <v>286161</v>
      </c>
      <c r="G149" s="27">
        <f>C149+D149+E149+F149</f>
        <v>2014215</v>
      </c>
      <c r="H149" s="27"/>
      <c r="I149" s="27"/>
      <c r="J149" s="27">
        <v>2671.0512096774191</v>
      </c>
      <c r="K149" s="27">
        <v>442.31874999999997</v>
      </c>
      <c r="L149" s="27">
        <f>H149+I149+J149+K149</f>
        <v>3113.369959677419</v>
      </c>
    </row>
    <row r="150" spans="1:12" s="35" customFormat="1">
      <c r="A150" s="34"/>
      <c r="B150" s="34" t="s">
        <v>162</v>
      </c>
      <c r="C150" s="17"/>
      <c r="D150" s="17"/>
      <c r="E150" s="17">
        <v>44012</v>
      </c>
      <c r="F150" s="17">
        <v>14150</v>
      </c>
      <c r="G150" s="27">
        <f>C150+D150+E150+F150</f>
        <v>58162</v>
      </c>
      <c r="H150" s="27"/>
      <c r="I150" s="27"/>
      <c r="J150" s="27">
        <v>68.029301075268819</v>
      </c>
      <c r="K150" s="27">
        <v>21.871639784946236</v>
      </c>
      <c r="L150" s="27">
        <f>H150+I150+J150+K150</f>
        <v>89.900940860215059</v>
      </c>
    </row>
    <row r="151" spans="1:12" s="35" customFormat="1">
      <c r="A151" s="23">
        <v>46</v>
      </c>
      <c r="B151" s="24" t="s">
        <v>84</v>
      </c>
      <c r="C151" s="25">
        <v>226654</v>
      </c>
      <c r="D151" s="25">
        <v>11150</v>
      </c>
      <c r="E151" s="43">
        <v>3950344</v>
      </c>
      <c r="F151" s="41">
        <v>3598984</v>
      </c>
      <c r="G151" s="25">
        <f>SUM(C151:F151)</f>
        <v>7787132</v>
      </c>
      <c r="H151" s="26">
        <v>350.33884408602148</v>
      </c>
      <c r="I151" s="26">
        <v>17.234543010752688</v>
      </c>
      <c r="J151" s="26">
        <v>6106.0424731182793</v>
      </c>
      <c r="K151" s="26">
        <v>5562.9456989247301</v>
      </c>
      <c r="L151" s="26">
        <f>H151+I151+J151+K151</f>
        <v>12036.561559139784</v>
      </c>
    </row>
    <row r="152" spans="1:12" s="35" customFormat="1">
      <c r="A152" s="34"/>
      <c r="B152" s="34" t="s">
        <v>257</v>
      </c>
      <c r="C152" s="17">
        <v>226654</v>
      </c>
      <c r="D152" s="17">
        <v>11150</v>
      </c>
      <c r="E152" s="17">
        <v>3950344</v>
      </c>
      <c r="F152" s="17">
        <v>3598984</v>
      </c>
      <c r="G152" s="17">
        <f>G151</f>
        <v>7787132</v>
      </c>
      <c r="H152" s="27"/>
      <c r="I152" s="27">
        <v>17.234543010752688</v>
      </c>
      <c r="J152" s="27">
        <v>6106.0424731182793</v>
      </c>
      <c r="K152" s="27">
        <v>5562.9456989247301</v>
      </c>
      <c r="L152" s="27">
        <f t="shared" ref="L152:L163" si="23">H152+I152+J152+K152</f>
        <v>11686.222715053762</v>
      </c>
    </row>
    <row r="153" spans="1:12" s="35" customFormat="1">
      <c r="A153" s="23">
        <v>47</v>
      </c>
      <c r="B153" s="24" t="s">
        <v>85</v>
      </c>
      <c r="C153" s="25">
        <v>15658</v>
      </c>
      <c r="D153" s="25">
        <v>0</v>
      </c>
      <c r="E153" s="42">
        <v>1045115</v>
      </c>
      <c r="F153" s="25">
        <v>726557</v>
      </c>
      <c r="G153" s="25">
        <f t="shared" ref="G153:G164" si="24">SUM(C153:F153)</f>
        <v>1787330</v>
      </c>
      <c r="H153" s="26">
        <v>24.202553763440861</v>
      </c>
      <c r="I153" s="26" t="s">
        <v>206</v>
      </c>
      <c r="J153" s="26">
        <v>1615.4331317204299</v>
      </c>
      <c r="K153" s="26">
        <v>1123.0383736559138</v>
      </c>
      <c r="L153" s="26">
        <f t="shared" si="23"/>
        <v>2762.6740591397847</v>
      </c>
    </row>
    <row r="154" spans="1:12" s="35" customFormat="1">
      <c r="A154" s="34"/>
      <c r="B154" s="34" t="s">
        <v>258</v>
      </c>
      <c r="C154" s="17">
        <v>15658</v>
      </c>
      <c r="D154" s="17"/>
      <c r="E154" s="17">
        <v>1045115</v>
      </c>
      <c r="F154" s="17">
        <v>726557</v>
      </c>
      <c r="G154" s="27">
        <f t="shared" si="24"/>
        <v>1787330</v>
      </c>
      <c r="H154" s="27">
        <v>24.202553763440861</v>
      </c>
      <c r="I154" s="27"/>
      <c r="J154" s="27">
        <v>1615.4331317204299</v>
      </c>
      <c r="K154" s="27">
        <v>1123.0383736559138</v>
      </c>
      <c r="L154" s="27">
        <f t="shared" si="23"/>
        <v>2762.6740591397847</v>
      </c>
    </row>
    <row r="155" spans="1:12" s="35" customFormat="1">
      <c r="A155" s="23">
        <v>48</v>
      </c>
      <c r="B155" s="24" t="s">
        <v>87</v>
      </c>
      <c r="C155" s="25">
        <v>61926</v>
      </c>
      <c r="D155" s="25">
        <v>0</v>
      </c>
      <c r="E155" s="25">
        <v>2747433</v>
      </c>
      <c r="F155" s="25">
        <v>972685</v>
      </c>
      <c r="G155" s="25">
        <f t="shared" si="24"/>
        <v>3782044</v>
      </c>
      <c r="H155" s="26">
        <v>95.718951612903226</v>
      </c>
      <c r="I155" s="26" t="s">
        <v>206</v>
      </c>
      <c r="J155" s="26">
        <v>4246.7042338709671</v>
      </c>
      <c r="K155" s="26">
        <v>1503.4781586021504</v>
      </c>
      <c r="L155" s="26">
        <f t="shared" si="23"/>
        <v>5845.9013440860199</v>
      </c>
    </row>
    <row r="156" spans="1:12" s="35" customFormat="1">
      <c r="A156" s="34"/>
      <c r="B156" s="34" t="s">
        <v>259</v>
      </c>
      <c r="C156" s="17">
        <v>61926</v>
      </c>
      <c r="D156" s="17"/>
      <c r="E156" s="17">
        <v>178583.14500000002</v>
      </c>
      <c r="F156" s="17">
        <v>115749.515</v>
      </c>
      <c r="G156" s="27">
        <f t="shared" si="24"/>
        <v>356258.66000000003</v>
      </c>
      <c r="H156" s="27">
        <v>95.718951612903226</v>
      </c>
      <c r="I156" s="27"/>
      <c r="J156" s="27">
        <v>276.03577520161292</v>
      </c>
      <c r="K156" s="27">
        <v>178.9139008736559</v>
      </c>
      <c r="L156" s="27">
        <f t="shared" si="23"/>
        <v>550.66862768817214</v>
      </c>
    </row>
    <row r="157" spans="1:12" s="35" customFormat="1">
      <c r="A157" s="34"/>
      <c r="B157" s="34" t="s">
        <v>166</v>
      </c>
      <c r="C157" s="17"/>
      <c r="D157" s="17"/>
      <c r="E157" s="17">
        <v>71433.258000000002</v>
      </c>
      <c r="F157" s="17"/>
      <c r="G157" s="27">
        <f t="shared" si="24"/>
        <v>71433.258000000002</v>
      </c>
      <c r="H157" s="27"/>
      <c r="I157" s="27"/>
      <c r="J157" s="27">
        <v>110.41431008064515</v>
      </c>
      <c r="K157" s="27"/>
      <c r="L157" s="27">
        <f t="shared" si="23"/>
        <v>110.41431008064515</v>
      </c>
    </row>
    <row r="158" spans="1:12" s="35" customFormat="1">
      <c r="A158" s="34"/>
      <c r="B158" s="34" t="s">
        <v>167</v>
      </c>
      <c r="C158" s="17"/>
      <c r="D158" s="17"/>
      <c r="E158" s="17">
        <v>219794.64</v>
      </c>
      <c r="F158" s="17">
        <v>40852.770000000004</v>
      </c>
      <c r="G158" s="27">
        <f t="shared" si="24"/>
        <v>260647.41000000003</v>
      </c>
      <c r="H158" s="27"/>
      <c r="I158" s="27"/>
      <c r="J158" s="27">
        <v>339.7363387096774</v>
      </c>
      <c r="K158" s="27">
        <v>63.146082661290322</v>
      </c>
      <c r="L158" s="27">
        <f t="shared" si="23"/>
        <v>402.88242137096773</v>
      </c>
    </row>
    <row r="159" spans="1:12" s="35" customFormat="1">
      <c r="A159" s="34"/>
      <c r="B159" s="34" t="s">
        <v>168</v>
      </c>
      <c r="C159" s="17"/>
      <c r="D159" s="17"/>
      <c r="E159" s="17">
        <v>923137.48800000001</v>
      </c>
      <c r="F159" s="17">
        <v>214963.38500000001</v>
      </c>
      <c r="G159" s="27">
        <f t="shared" si="24"/>
        <v>1138100.8730000001</v>
      </c>
      <c r="H159" s="27"/>
      <c r="I159" s="27"/>
      <c r="J159" s="27">
        <v>1426.8926225806449</v>
      </c>
      <c r="K159" s="27">
        <v>332.26867305107527</v>
      </c>
      <c r="L159" s="27">
        <f t="shared" si="23"/>
        <v>1759.1612956317201</v>
      </c>
    </row>
    <row r="160" spans="1:12" s="35" customFormat="1">
      <c r="A160" s="34"/>
      <c r="B160" s="34" t="s">
        <v>169</v>
      </c>
      <c r="C160" s="17"/>
      <c r="D160" s="17"/>
      <c r="E160" s="17">
        <v>967096.4160000002</v>
      </c>
      <c r="F160" s="17">
        <v>394910.11</v>
      </c>
      <c r="G160" s="27">
        <f t="shared" si="24"/>
        <v>1362006.5260000001</v>
      </c>
      <c r="H160" s="27"/>
      <c r="I160" s="27"/>
      <c r="J160" s="27">
        <v>1494.8398903225809</v>
      </c>
      <c r="K160" s="27">
        <v>610.41213239247304</v>
      </c>
      <c r="L160" s="27">
        <f t="shared" si="23"/>
        <v>2105.252022715054</v>
      </c>
    </row>
    <row r="161" spans="1:12" s="35" customFormat="1">
      <c r="A161" s="34"/>
      <c r="B161" s="34" t="s">
        <v>170</v>
      </c>
      <c r="C161" s="17"/>
      <c r="D161" s="17"/>
      <c r="E161" s="17">
        <v>153856.24799999999</v>
      </c>
      <c r="F161" s="17">
        <v>72951.375</v>
      </c>
      <c r="G161" s="27">
        <f t="shared" si="24"/>
        <v>226807.62299999999</v>
      </c>
      <c r="H161" s="27"/>
      <c r="I161" s="27"/>
      <c r="J161" s="27">
        <v>237.81543709677416</v>
      </c>
      <c r="K161" s="27">
        <v>112.76086189516127</v>
      </c>
      <c r="L161" s="27">
        <f t="shared" si="23"/>
        <v>350.57629899193546</v>
      </c>
    </row>
    <row r="162" spans="1:12" s="35" customFormat="1">
      <c r="A162" s="34"/>
      <c r="B162" s="34" t="s">
        <v>171</v>
      </c>
      <c r="C162" s="17"/>
      <c r="D162" s="17"/>
      <c r="E162" s="17">
        <v>140119.08299999998</v>
      </c>
      <c r="F162" s="17">
        <v>47661.565000000002</v>
      </c>
      <c r="G162" s="27">
        <f t="shared" si="24"/>
        <v>187780.64799999999</v>
      </c>
      <c r="H162" s="27"/>
      <c r="I162" s="27"/>
      <c r="J162" s="27">
        <v>216.58191592741932</v>
      </c>
      <c r="K162" s="27">
        <v>73.670429771505368</v>
      </c>
      <c r="L162" s="27">
        <f t="shared" si="23"/>
        <v>290.25234569892467</v>
      </c>
    </row>
    <row r="163" spans="1:12" s="35" customFormat="1">
      <c r="A163" s="34"/>
      <c r="B163" s="34" t="s">
        <v>172</v>
      </c>
      <c r="C163" s="17"/>
      <c r="D163" s="17"/>
      <c r="E163" s="17">
        <v>93412.722000000009</v>
      </c>
      <c r="F163" s="17">
        <v>85596.28</v>
      </c>
      <c r="G163" s="27">
        <f t="shared" si="24"/>
        <v>179009.00200000001</v>
      </c>
      <c r="H163" s="27"/>
      <c r="I163" s="27"/>
      <c r="J163" s="27">
        <v>144.3879439516129</v>
      </c>
      <c r="K163" s="27">
        <v>132.30607795698924</v>
      </c>
      <c r="L163" s="27">
        <f t="shared" si="23"/>
        <v>276.69402190860217</v>
      </c>
    </row>
    <row r="164" spans="1:12" s="35" customFormat="1">
      <c r="A164" s="23">
        <v>49</v>
      </c>
      <c r="B164" s="24" t="s">
        <v>89</v>
      </c>
      <c r="C164" s="25">
        <v>266801</v>
      </c>
      <c r="D164" s="25">
        <v>0</v>
      </c>
      <c r="E164" s="42">
        <v>1466338</v>
      </c>
      <c r="F164" s="25">
        <v>578076</v>
      </c>
      <c r="G164" s="25">
        <f t="shared" si="24"/>
        <v>2311215</v>
      </c>
      <c r="H164" s="26">
        <v>412.39401881720431</v>
      </c>
      <c r="I164" s="26" t="s">
        <v>206</v>
      </c>
      <c r="J164" s="26">
        <v>2266.517069892473</v>
      </c>
      <c r="K164" s="26">
        <v>893.5314516129032</v>
      </c>
      <c r="L164" s="26">
        <f>H164+I164+J164+K164</f>
        <v>3572.4425403225805</v>
      </c>
    </row>
    <row r="165" spans="1:12" s="35" customFormat="1">
      <c r="A165" s="34"/>
      <c r="B165" s="34" t="s">
        <v>260</v>
      </c>
      <c r="C165" s="17">
        <v>266801</v>
      </c>
      <c r="D165" s="17">
        <v>0</v>
      </c>
      <c r="E165" s="17">
        <v>1466338</v>
      </c>
      <c r="F165" s="17">
        <v>578076</v>
      </c>
      <c r="G165" s="27">
        <f>G164*100%</f>
        <v>2311215</v>
      </c>
      <c r="H165" s="27">
        <v>412.39401881720431</v>
      </c>
      <c r="I165" s="27"/>
      <c r="J165" s="27">
        <v>2266.517069892473</v>
      </c>
      <c r="K165" s="27">
        <v>893.5314516129032</v>
      </c>
      <c r="L165" s="27">
        <f>SUM(H165:K165)</f>
        <v>3572.4425403225805</v>
      </c>
    </row>
    <row r="166" spans="1:12" s="35" customFormat="1">
      <c r="A166" s="23">
        <v>50</v>
      </c>
      <c r="B166" s="24" t="s">
        <v>91</v>
      </c>
      <c r="C166" s="25">
        <v>2025</v>
      </c>
      <c r="D166" s="25">
        <v>19399</v>
      </c>
      <c r="E166" s="42">
        <v>2127629</v>
      </c>
      <c r="F166" s="25">
        <v>1111156</v>
      </c>
      <c r="G166" s="25">
        <f>SUM(C166:F166)</f>
        <v>3260209</v>
      </c>
      <c r="H166" s="26">
        <v>3.130040322580645</v>
      </c>
      <c r="I166" s="26">
        <v>29.985013440860214</v>
      </c>
      <c r="J166" s="26">
        <v>3288.6738575268814</v>
      </c>
      <c r="K166" s="26">
        <v>1717.512634408602</v>
      </c>
      <c r="L166" s="26">
        <f t="shared" ref="L166:L205" si="25">SUM(H166:K166)</f>
        <v>5039.3015456989242</v>
      </c>
    </row>
    <row r="167" spans="1:12" s="35" customFormat="1">
      <c r="A167" s="34"/>
      <c r="B167" s="34" t="s">
        <v>261</v>
      </c>
      <c r="C167" s="17"/>
      <c r="D167" s="17">
        <v>19399</v>
      </c>
      <c r="E167" s="17">
        <v>2127629</v>
      </c>
      <c r="F167" s="17">
        <v>1111156</v>
      </c>
      <c r="G167" s="27">
        <f>G166*100%</f>
        <v>3260209</v>
      </c>
      <c r="H167" s="27"/>
      <c r="I167" s="27">
        <v>29.985013440860214</v>
      </c>
      <c r="J167" s="27">
        <v>3288.6738575268814</v>
      </c>
      <c r="K167" s="27">
        <v>1717.512634408602</v>
      </c>
      <c r="L167" s="27">
        <f t="shared" si="25"/>
        <v>5036.1715053763437</v>
      </c>
    </row>
    <row r="168" spans="1:12" s="35" customFormat="1">
      <c r="A168" s="23">
        <v>51</v>
      </c>
      <c r="B168" s="24" t="s">
        <v>93</v>
      </c>
      <c r="C168" s="25">
        <v>0</v>
      </c>
      <c r="D168" s="25">
        <v>0</v>
      </c>
      <c r="E168" s="42">
        <v>114158</v>
      </c>
      <c r="F168" s="25">
        <v>201704</v>
      </c>
      <c r="G168" s="25">
        <f>SUM(C168:F168)</f>
        <v>315862</v>
      </c>
      <c r="H168" s="26" t="s">
        <v>206</v>
      </c>
      <c r="I168" s="26" t="s">
        <v>206</v>
      </c>
      <c r="J168" s="26">
        <v>176.45389784946235</v>
      </c>
      <c r="K168" s="26">
        <v>311.77365591397847</v>
      </c>
      <c r="L168" s="26">
        <f t="shared" si="25"/>
        <v>488.22755376344082</v>
      </c>
    </row>
    <row r="169" spans="1:12" s="35" customFormat="1">
      <c r="A169" s="34"/>
      <c r="B169" s="34" t="s">
        <v>175</v>
      </c>
      <c r="C169" s="17"/>
      <c r="D169" s="17"/>
      <c r="E169" s="17">
        <v>114158</v>
      </c>
      <c r="F169" s="17">
        <v>201704</v>
      </c>
      <c r="G169" s="27">
        <f>G168</f>
        <v>315862</v>
      </c>
      <c r="H169" s="27"/>
      <c r="I169" s="27"/>
      <c r="J169" s="27">
        <v>176.45389784946235</v>
      </c>
      <c r="K169" s="27">
        <v>311.77365591397847</v>
      </c>
      <c r="L169" s="27">
        <f t="shared" si="25"/>
        <v>488.22755376344082</v>
      </c>
    </row>
    <row r="170" spans="1:12" s="35" customFormat="1">
      <c r="A170" s="23">
        <v>52</v>
      </c>
      <c r="B170" s="24" t="s">
        <v>95</v>
      </c>
      <c r="C170" s="25">
        <v>1244</v>
      </c>
      <c r="D170" s="25">
        <v>0</v>
      </c>
      <c r="E170" s="42">
        <v>5154065</v>
      </c>
      <c r="F170" s="25">
        <v>875083</v>
      </c>
      <c r="G170" s="25">
        <f>SUM(C170:F170)</f>
        <v>6030392</v>
      </c>
      <c r="H170" s="26">
        <v>1.9228494623655914</v>
      </c>
      <c r="I170" s="26" t="s">
        <v>206</v>
      </c>
      <c r="J170" s="26">
        <v>7966.6327284946228</v>
      </c>
      <c r="K170" s="26">
        <v>1352.6148521505374</v>
      </c>
      <c r="L170" s="26">
        <f t="shared" si="25"/>
        <v>9321.170430107526</v>
      </c>
    </row>
    <row r="171" spans="1:12" s="35" customFormat="1">
      <c r="A171" s="34"/>
      <c r="B171" s="34" t="s">
        <v>262</v>
      </c>
      <c r="C171" s="17">
        <v>1244</v>
      </c>
      <c r="D171" s="17">
        <v>0</v>
      </c>
      <c r="E171" s="17">
        <v>5154065</v>
      </c>
      <c r="F171" s="17">
        <v>875083</v>
      </c>
      <c r="G171" s="27">
        <f>G170*100%</f>
        <v>6030392</v>
      </c>
      <c r="H171" s="27">
        <v>1.9228494623655914</v>
      </c>
      <c r="I171" s="27"/>
      <c r="J171" s="27">
        <v>7966.6327284946228</v>
      </c>
      <c r="K171" s="27">
        <v>1352.6148521505374</v>
      </c>
      <c r="L171" s="27">
        <f t="shared" si="25"/>
        <v>9321.170430107526</v>
      </c>
    </row>
    <row r="172" spans="1:12" s="35" customFormat="1">
      <c r="A172" s="23">
        <v>53</v>
      </c>
      <c r="B172" s="24" t="s">
        <v>97</v>
      </c>
      <c r="C172" s="25">
        <v>730568</v>
      </c>
      <c r="D172" s="25">
        <v>0</v>
      </c>
      <c r="E172" s="25">
        <v>1319558</v>
      </c>
      <c r="F172" s="25">
        <v>2186900</v>
      </c>
      <c r="G172" s="25">
        <f t="shared" ref="G172:G201" si="26">SUM(C172:F172)</f>
        <v>4237026</v>
      </c>
      <c r="H172" s="26">
        <v>1129.2381720430108</v>
      </c>
      <c r="I172" s="26" t="s">
        <v>206</v>
      </c>
      <c r="J172" s="26">
        <v>2039.6393817204298</v>
      </c>
      <c r="K172" s="26">
        <v>3380.2889784946237</v>
      </c>
      <c r="L172" s="26">
        <f t="shared" si="25"/>
        <v>6549.1665322580648</v>
      </c>
    </row>
    <row r="173" spans="1:12" s="35" customFormat="1">
      <c r="A173" s="34"/>
      <c r="B173" s="34" t="s">
        <v>177</v>
      </c>
      <c r="C173" s="17">
        <v>730568</v>
      </c>
      <c r="D173" s="17"/>
      <c r="E173" s="17">
        <v>1109352</v>
      </c>
      <c r="F173" s="17">
        <v>1936658</v>
      </c>
      <c r="G173" s="27">
        <f>SUM(C173:F173)</f>
        <v>3776578</v>
      </c>
      <c r="H173" s="27">
        <v>1129.2381720430108</v>
      </c>
      <c r="I173" s="27"/>
      <c r="J173" s="27">
        <v>1714.7241935483869</v>
      </c>
      <c r="K173" s="27">
        <v>2993.490188172043</v>
      </c>
      <c r="L173" s="27">
        <f t="shared" si="25"/>
        <v>5837.4525537634399</v>
      </c>
    </row>
    <row r="174" spans="1:12" s="35" customFormat="1">
      <c r="A174" s="34"/>
      <c r="B174" s="34" t="s">
        <v>178</v>
      </c>
      <c r="C174" s="17"/>
      <c r="D174" s="17"/>
      <c r="E174" s="17">
        <v>210206</v>
      </c>
      <c r="F174" s="17">
        <v>197490</v>
      </c>
      <c r="G174" s="27">
        <f t="shared" si="26"/>
        <v>407696</v>
      </c>
      <c r="H174" s="27"/>
      <c r="I174" s="27"/>
      <c r="J174" s="27">
        <v>324.91518817204303</v>
      </c>
      <c r="K174" s="27">
        <v>305.26008064516128</v>
      </c>
      <c r="L174" s="27">
        <f t="shared" si="25"/>
        <v>630.17526881720437</v>
      </c>
    </row>
    <row r="175" spans="1:12" s="35" customFormat="1">
      <c r="A175" s="34"/>
      <c r="B175" s="34" t="s">
        <v>179</v>
      </c>
      <c r="C175" s="17"/>
      <c r="D175" s="17"/>
      <c r="E175" s="17"/>
      <c r="F175" s="17">
        <v>52752</v>
      </c>
      <c r="G175" s="27">
        <f t="shared" si="26"/>
        <v>52752</v>
      </c>
      <c r="H175" s="27"/>
      <c r="I175" s="27"/>
      <c r="J175" s="27"/>
      <c r="K175" s="27">
        <v>81.538709677419348</v>
      </c>
      <c r="L175" s="27">
        <f t="shared" si="25"/>
        <v>81.538709677419348</v>
      </c>
    </row>
    <row r="176" spans="1:12" s="35" customFormat="1">
      <c r="A176" s="23">
        <v>54</v>
      </c>
      <c r="B176" s="24" t="s">
        <v>98</v>
      </c>
      <c r="C176" s="25">
        <v>718443</v>
      </c>
      <c r="D176" s="25"/>
      <c r="E176" s="25">
        <v>1685252</v>
      </c>
      <c r="F176" s="25">
        <v>1317020</v>
      </c>
      <c r="G176" s="25">
        <f t="shared" si="26"/>
        <v>3720715</v>
      </c>
      <c r="H176" s="26">
        <v>1110.4965725806451</v>
      </c>
      <c r="I176" s="26" t="s">
        <v>206</v>
      </c>
      <c r="J176" s="26">
        <v>2604.8922043010748</v>
      </c>
      <c r="K176" s="26">
        <v>2035.7163978494623</v>
      </c>
      <c r="L176" s="26">
        <f t="shared" si="25"/>
        <v>5751.1051747311822</v>
      </c>
    </row>
    <row r="177" spans="1:12" s="35" customFormat="1">
      <c r="A177" s="34"/>
      <c r="B177" s="34" t="s">
        <v>263</v>
      </c>
      <c r="C177" s="17">
        <v>718443</v>
      </c>
      <c r="D177" s="17"/>
      <c r="E177" s="17">
        <v>1685252</v>
      </c>
      <c r="F177" s="17">
        <v>1317020</v>
      </c>
      <c r="G177" s="27">
        <f t="shared" si="26"/>
        <v>3720715</v>
      </c>
      <c r="H177" s="27">
        <v>1110.4965725806451</v>
      </c>
      <c r="I177" s="27"/>
      <c r="J177" s="27">
        <v>2604.8922043010748</v>
      </c>
      <c r="K177" s="27">
        <v>2035.7163978494623</v>
      </c>
      <c r="L177" s="27">
        <f t="shared" si="25"/>
        <v>5751.1051747311822</v>
      </c>
    </row>
    <row r="178" spans="1:12" s="35" customFormat="1">
      <c r="A178" s="23">
        <v>55</v>
      </c>
      <c r="B178" s="24" t="s">
        <v>100</v>
      </c>
      <c r="C178" s="25">
        <v>125356</v>
      </c>
      <c r="D178" s="25">
        <v>0</v>
      </c>
      <c r="E178" s="25">
        <v>1721777</v>
      </c>
      <c r="F178" s="25">
        <v>900985</v>
      </c>
      <c r="G178" s="25">
        <f t="shared" si="26"/>
        <v>2748118</v>
      </c>
      <c r="H178" s="26">
        <v>193.76263440860214</v>
      </c>
      <c r="I178" s="26" t="s">
        <v>206</v>
      </c>
      <c r="J178" s="26">
        <v>2661.3488575268816</v>
      </c>
      <c r="K178" s="26">
        <v>1392.6515456989248</v>
      </c>
      <c r="L178" s="26">
        <f t="shared" si="25"/>
        <v>4247.7630376344086</v>
      </c>
    </row>
    <row r="179" spans="1:12" s="35" customFormat="1">
      <c r="A179" s="34"/>
      <c r="B179" s="34" t="s">
        <v>219</v>
      </c>
      <c r="C179" s="17"/>
      <c r="D179" s="17"/>
      <c r="E179" s="17">
        <v>272070</v>
      </c>
      <c r="F179" s="17">
        <v>176800</v>
      </c>
      <c r="G179" s="27">
        <f t="shared" si="26"/>
        <v>448870</v>
      </c>
      <c r="H179" s="27"/>
      <c r="I179" s="27"/>
      <c r="J179" s="27">
        <v>420.53830645161287</v>
      </c>
      <c r="K179" s="27">
        <v>273.27956989247309</v>
      </c>
      <c r="L179" s="27">
        <f t="shared" si="25"/>
        <v>693.81787634408602</v>
      </c>
    </row>
    <row r="180" spans="1:12" s="35" customFormat="1">
      <c r="A180" s="34"/>
      <c r="B180" s="34" t="s">
        <v>182</v>
      </c>
      <c r="C180" s="17"/>
      <c r="D180" s="17"/>
      <c r="E180" s="17">
        <v>105350</v>
      </c>
      <c r="F180" s="17">
        <v>129373</v>
      </c>
      <c r="G180" s="27">
        <f t="shared" si="26"/>
        <v>234723</v>
      </c>
      <c r="H180" s="27"/>
      <c r="I180" s="27"/>
      <c r="J180" s="27">
        <v>162.83938172043008</v>
      </c>
      <c r="K180" s="27">
        <v>199.97170698924728</v>
      </c>
      <c r="L180" s="27">
        <f t="shared" si="25"/>
        <v>362.81108870967739</v>
      </c>
    </row>
    <row r="181" spans="1:12" s="35" customFormat="1">
      <c r="A181" s="34"/>
      <c r="B181" s="34" t="s">
        <v>183</v>
      </c>
      <c r="C181" s="17"/>
      <c r="D181" s="17"/>
      <c r="E181" s="17">
        <v>9540</v>
      </c>
      <c r="F181" s="17">
        <v>7038</v>
      </c>
      <c r="G181" s="27">
        <f t="shared" si="26"/>
        <v>16578</v>
      </c>
      <c r="H181" s="27"/>
      <c r="I181" s="27"/>
      <c r="J181" s="27">
        <v>14.745967741935482</v>
      </c>
      <c r="K181" s="27">
        <v>10.878629032258063</v>
      </c>
      <c r="L181" s="27">
        <f t="shared" si="25"/>
        <v>25.624596774193545</v>
      </c>
    </row>
    <row r="182" spans="1:12" s="35" customFormat="1">
      <c r="A182" s="34"/>
      <c r="B182" s="34" t="s">
        <v>184</v>
      </c>
      <c r="C182" s="17"/>
      <c r="D182" s="17"/>
      <c r="E182" s="17">
        <v>37626</v>
      </c>
      <c r="F182" s="17">
        <v>1341</v>
      </c>
      <c r="G182" s="27">
        <f t="shared" si="26"/>
        <v>38967</v>
      </c>
      <c r="H182" s="27"/>
      <c r="I182" s="27"/>
      <c r="J182" s="27">
        <v>58.158467741935475</v>
      </c>
      <c r="K182" s="27">
        <v>2.0727822580645161</v>
      </c>
      <c r="L182" s="27">
        <f t="shared" si="25"/>
        <v>60.231249999999989</v>
      </c>
    </row>
    <row r="183" spans="1:12" s="35" customFormat="1">
      <c r="A183" s="34"/>
      <c r="B183" s="34" t="s">
        <v>210</v>
      </c>
      <c r="C183" s="17"/>
      <c r="D183" s="17"/>
      <c r="E183" s="17"/>
      <c r="F183" s="17">
        <v>7680</v>
      </c>
      <c r="G183" s="27">
        <f t="shared" si="26"/>
        <v>7680</v>
      </c>
      <c r="H183" s="27"/>
      <c r="I183" s="27"/>
      <c r="J183" s="27"/>
      <c r="K183" s="27">
        <v>11.870967741935482</v>
      </c>
      <c r="L183" s="27">
        <f t="shared" si="25"/>
        <v>11.870967741935482</v>
      </c>
    </row>
    <row r="184" spans="1:12" s="35" customFormat="1">
      <c r="A184" s="34"/>
      <c r="B184" s="34" t="s">
        <v>186</v>
      </c>
      <c r="C184" s="17"/>
      <c r="D184" s="17"/>
      <c r="E184" s="17">
        <v>350235</v>
      </c>
      <c r="F184" s="17"/>
      <c r="G184" s="27">
        <f t="shared" si="26"/>
        <v>350235</v>
      </c>
      <c r="H184" s="27"/>
      <c r="I184" s="27"/>
      <c r="J184" s="27">
        <v>541.35786290322574</v>
      </c>
      <c r="K184" s="27"/>
      <c r="L184" s="27">
        <f t="shared" si="25"/>
        <v>541.35786290322574</v>
      </c>
    </row>
    <row r="185" spans="1:12" s="35" customFormat="1">
      <c r="A185" s="34"/>
      <c r="B185" s="34" t="s">
        <v>187</v>
      </c>
      <c r="C185" s="17">
        <v>125356</v>
      </c>
      <c r="D185" s="17"/>
      <c r="E185" s="17">
        <v>88188</v>
      </c>
      <c r="F185" s="17">
        <v>15045</v>
      </c>
      <c r="G185" s="27">
        <f t="shared" si="26"/>
        <v>228589</v>
      </c>
      <c r="H185" s="27">
        <v>193.76263440860214</v>
      </c>
      <c r="I185" s="27"/>
      <c r="J185" s="27">
        <v>136.31209677419355</v>
      </c>
      <c r="K185" s="27">
        <v>23.255040322580644</v>
      </c>
      <c r="L185" s="27">
        <f t="shared" si="25"/>
        <v>353.32977150537636</v>
      </c>
    </row>
    <row r="186" spans="1:12" s="35" customFormat="1">
      <c r="A186" s="34"/>
      <c r="B186" s="34" t="s">
        <v>188</v>
      </c>
      <c r="C186" s="17"/>
      <c r="D186" s="17"/>
      <c r="E186" s="17">
        <v>608942</v>
      </c>
      <c r="F186" s="17">
        <v>546508</v>
      </c>
      <c r="G186" s="27">
        <f t="shared" si="26"/>
        <v>1155450</v>
      </c>
      <c r="H186" s="27"/>
      <c r="I186" s="27"/>
      <c r="J186" s="27">
        <v>941.24099462365587</v>
      </c>
      <c r="K186" s="27">
        <v>844.73682795698915</v>
      </c>
      <c r="L186" s="27">
        <f t="shared" si="25"/>
        <v>1785.9778225806449</v>
      </c>
    </row>
    <row r="187" spans="1:12" s="35" customFormat="1">
      <c r="A187" s="34"/>
      <c r="B187" s="34" t="s">
        <v>189</v>
      </c>
      <c r="C187" s="17"/>
      <c r="D187" s="17"/>
      <c r="E187" s="17">
        <v>249826</v>
      </c>
      <c r="F187" s="17">
        <v>17200</v>
      </c>
      <c r="G187" s="27">
        <f t="shared" si="26"/>
        <v>267026</v>
      </c>
      <c r="H187" s="27"/>
      <c r="I187" s="27"/>
      <c r="J187" s="27">
        <v>386.15577956989245</v>
      </c>
      <c r="K187" s="27"/>
      <c r="L187" s="27">
        <f t="shared" si="25"/>
        <v>386.15577956989245</v>
      </c>
    </row>
    <row r="188" spans="1:12" s="35" customFormat="1">
      <c r="A188" s="18">
        <v>56</v>
      </c>
      <c r="B188" s="44" t="s">
        <v>101</v>
      </c>
      <c r="C188" s="20">
        <v>0</v>
      </c>
      <c r="D188" s="20">
        <v>75198</v>
      </c>
      <c r="E188" s="20">
        <v>3655143</v>
      </c>
      <c r="F188" s="20">
        <v>859408</v>
      </c>
      <c r="G188" s="20">
        <f t="shared" si="26"/>
        <v>4589749</v>
      </c>
      <c r="H188" s="21" t="s">
        <v>206</v>
      </c>
      <c r="I188" s="21">
        <v>116.23346774193548</v>
      </c>
      <c r="J188" s="21">
        <v>5649.7506048387086</v>
      </c>
      <c r="K188" s="21">
        <v>1328.3860215053762</v>
      </c>
      <c r="L188" s="21">
        <f t="shared" si="25"/>
        <v>7094.3700940860208</v>
      </c>
    </row>
    <row r="189" spans="1:12" s="35" customFormat="1">
      <c r="A189" s="34"/>
      <c r="B189" s="34" t="s">
        <v>190</v>
      </c>
      <c r="C189" s="17"/>
      <c r="D189" s="17"/>
      <c r="E189" s="17">
        <v>1092763</v>
      </c>
      <c r="F189" s="17">
        <v>386039</v>
      </c>
      <c r="G189" s="27">
        <f t="shared" si="26"/>
        <v>1478802</v>
      </c>
      <c r="H189" s="27"/>
      <c r="I189" s="27"/>
      <c r="J189" s="27">
        <v>1689.0825940860216</v>
      </c>
      <c r="K189" s="27">
        <v>596.70006720430104</v>
      </c>
      <c r="L189" s="27">
        <f t="shared" si="25"/>
        <v>2285.7826612903227</v>
      </c>
    </row>
    <row r="190" spans="1:12" s="35" customFormat="1">
      <c r="A190" s="34"/>
      <c r="B190" s="34" t="s">
        <v>191</v>
      </c>
      <c r="C190" s="17"/>
      <c r="D190" s="17"/>
      <c r="E190" s="17">
        <v>864361</v>
      </c>
      <c r="F190" s="17">
        <v>54441</v>
      </c>
      <c r="G190" s="27">
        <f t="shared" si="26"/>
        <v>918802</v>
      </c>
      <c r="H190" s="27"/>
      <c r="I190" s="27"/>
      <c r="J190" s="27">
        <v>1336.0418682795698</v>
      </c>
      <c r="K190" s="27">
        <v>84.149395161290315</v>
      </c>
      <c r="L190" s="27">
        <f t="shared" si="25"/>
        <v>1420.1912634408602</v>
      </c>
    </row>
    <row r="191" spans="1:12" s="35" customFormat="1">
      <c r="A191" s="34"/>
      <c r="B191" s="34" t="s">
        <v>192</v>
      </c>
      <c r="C191" s="17"/>
      <c r="D191" s="17">
        <v>75198</v>
      </c>
      <c r="E191" s="17">
        <v>506808</v>
      </c>
      <c r="F191" s="17">
        <v>174937</v>
      </c>
      <c r="G191" s="27">
        <f t="shared" si="26"/>
        <v>756943</v>
      </c>
      <c r="H191" s="27"/>
      <c r="I191" s="27">
        <v>116.23346774193548</v>
      </c>
      <c r="J191" s="27">
        <v>783.37258064516129</v>
      </c>
      <c r="K191" s="27">
        <v>270.39993279569887</v>
      </c>
      <c r="L191" s="27">
        <f t="shared" si="25"/>
        <v>1170.0059811827955</v>
      </c>
    </row>
    <row r="192" spans="1:12" s="35" customFormat="1">
      <c r="A192" s="34"/>
      <c r="B192" s="34" t="s">
        <v>193</v>
      </c>
      <c r="C192" s="17"/>
      <c r="D192" s="17"/>
      <c r="E192" s="17">
        <v>280561</v>
      </c>
      <c r="F192" s="17">
        <v>33242</v>
      </c>
      <c r="G192" s="27">
        <f t="shared" si="26"/>
        <v>313803</v>
      </c>
      <c r="H192" s="27"/>
      <c r="I192" s="27"/>
      <c r="J192" s="27">
        <v>433.66283602150537</v>
      </c>
      <c r="K192" s="27">
        <v>51.382123655913972</v>
      </c>
      <c r="L192" s="27">
        <f t="shared" si="25"/>
        <v>485.04495967741934</v>
      </c>
    </row>
    <row r="193" spans="1:12" s="35" customFormat="1">
      <c r="A193" s="34"/>
      <c r="B193" s="34" t="s">
        <v>194</v>
      </c>
      <c r="C193" s="17"/>
      <c r="D193" s="17"/>
      <c r="E193" s="17"/>
      <c r="F193" s="17">
        <v>13293</v>
      </c>
      <c r="G193" s="27">
        <f t="shared" si="26"/>
        <v>13293</v>
      </c>
      <c r="H193" s="27"/>
      <c r="I193" s="27"/>
      <c r="J193" s="27"/>
      <c r="K193" s="27">
        <v>20.546975806451613</v>
      </c>
      <c r="L193" s="27">
        <f t="shared" si="25"/>
        <v>20.546975806451613</v>
      </c>
    </row>
    <row r="194" spans="1:12" s="35" customFormat="1" ht="30">
      <c r="A194" s="34"/>
      <c r="B194" s="38" t="s">
        <v>195</v>
      </c>
      <c r="C194" s="17"/>
      <c r="D194" s="17"/>
      <c r="E194" s="17">
        <v>167822</v>
      </c>
      <c r="F194" s="17"/>
      <c r="G194" s="27">
        <f t="shared" si="26"/>
        <v>167822</v>
      </c>
      <c r="H194" s="27"/>
      <c r="I194" s="27"/>
      <c r="J194" s="27">
        <v>259.40228494623653</v>
      </c>
      <c r="K194" s="27"/>
      <c r="L194" s="27">
        <f t="shared" si="25"/>
        <v>259.40228494623653</v>
      </c>
    </row>
    <row r="195" spans="1:12" s="35" customFormat="1">
      <c r="A195" s="34"/>
      <c r="B195" s="34" t="s">
        <v>196</v>
      </c>
      <c r="C195" s="17"/>
      <c r="D195" s="17"/>
      <c r="E195" s="17">
        <v>691060</v>
      </c>
      <c r="F195" s="17">
        <v>184114</v>
      </c>
      <c r="G195" s="27">
        <f t="shared" si="26"/>
        <v>875174</v>
      </c>
      <c r="H195" s="27"/>
      <c r="I195" s="27"/>
      <c r="J195" s="27">
        <v>1068.1706989247311</v>
      </c>
      <c r="K195" s="27">
        <v>284.58481182795697</v>
      </c>
      <c r="L195" s="27">
        <f t="shared" si="25"/>
        <v>1352.7555107526882</v>
      </c>
    </row>
    <row r="196" spans="1:12" s="35" customFormat="1">
      <c r="A196" s="34"/>
      <c r="B196" s="34" t="s">
        <v>197</v>
      </c>
      <c r="C196" s="17"/>
      <c r="D196" s="17"/>
      <c r="E196" s="17">
        <v>18543</v>
      </c>
      <c r="F196" s="17"/>
      <c r="G196" s="27">
        <f t="shared" si="26"/>
        <v>18543</v>
      </c>
      <c r="H196" s="27"/>
      <c r="I196" s="27"/>
      <c r="J196" s="27">
        <v>28.661895161290317</v>
      </c>
      <c r="K196" s="27"/>
      <c r="L196" s="27">
        <f t="shared" si="25"/>
        <v>28.661895161290317</v>
      </c>
    </row>
    <row r="197" spans="1:12" s="35" customFormat="1">
      <c r="A197" s="34"/>
      <c r="B197" s="34" t="s">
        <v>198</v>
      </c>
      <c r="C197" s="17"/>
      <c r="D197" s="17"/>
      <c r="E197" s="17">
        <v>33225</v>
      </c>
      <c r="F197" s="17">
        <v>13342</v>
      </c>
      <c r="G197" s="27">
        <f t="shared" si="26"/>
        <v>46567</v>
      </c>
      <c r="H197" s="27"/>
      <c r="I197" s="27"/>
      <c r="J197" s="27">
        <v>51.355846774193544</v>
      </c>
      <c r="K197" s="27">
        <v>20.622715053763439</v>
      </c>
      <c r="L197" s="27">
        <f t="shared" si="25"/>
        <v>71.97856182795698</v>
      </c>
    </row>
    <row r="198" spans="1:12">
      <c r="A198" s="45">
        <v>57</v>
      </c>
      <c r="B198" s="46" t="s">
        <v>103</v>
      </c>
      <c r="C198" s="47">
        <v>108827</v>
      </c>
      <c r="D198" s="47">
        <v>0</v>
      </c>
      <c r="E198" s="47">
        <v>3222513</v>
      </c>
      <c r="F198" s="47">
        <v>2252265</v>
      </c>
      <c r="G198" s="47">
        <f t="shared" si="26"/>
        <v>5583605</v>
      </c>
      <c r="H198" s="48">
        <v>168.21377688172043</v>
      </c>
      <c r="I198" s="48" t="s">
        <v>206</v>
      </c>
      <c r="J198" s="48">
        <v>4981.0348790322578</v>
      </c>
      <c r="K198" s="48">
        <v>3481.3235887096771</v>
      </c>
      <c r="L198" s="48">
        <f t="shared" si="25"/>
        <v>8630.5722446236541</v>
      </c>
    </row>
    <row r="199" spans="1:12">
      <c r="A199" s="49"/>
      <c r="B199" s="50" t="s">
        <v>264</v>
      </c>
      <c r="C199" s="51"/>
      <c r="D199" s="51">
        <v>0</v>
      </c>
      <c r="E199" s="51">
        <v>2226534</v>
      </c>
      <c r="F199" s="51">
        <v>1500137</v>
      </c>
      <c r="G199" s="51">
        <f t="shared" si="26"/>
        <v>3726671</v>
      </c>
      <c r="H199" s="52"/>
      <c r="I199" s="52" t="s">
        <v>206</v>
      </c>
      <c r="J199" s="52">
        <v>3441.5512096774191</v>
      </c>
      <c r="K199" s="52">
        <v>2318.7601478494621</v>
      </c>
      <c r="L199" s="52">
        <f t="shared" si="25"/>
        <v>5760.3113575268817</v>
      </c>
    </row>
    <row r="200" spans="1:12">
      <c r="A200" s="49"/>
      <c r="B200" s="50" t="s">
        <v>200</v>
      </c>
      <c r="C200" s="51">
        <v>108827</v>
      </c>
      <c r="D200" s="51"/>
      <c r="E200" s="51">
        <v>995979</v>
      </c>
      <c r="F200" s="51">
        <v>752128</v>
      </c>
      <c r="G200" s="51">
        <f t="shared" si="26"/>
        <v>1856934</v>
      </c>
      <c r="H200" s="52">
        <v>168.21377688172043</v>
      </c>
      <c r="I200" s="52"/>
      <c r="J200" s="52">
        <v>1539.4836693548386</v>
      </c>
      <c r="K200" s="52">
        <v>1162.563440860215</v>
      </c>
      <c r="L200" s="52">
        <f t="shared" si="25"/>
        <v>2870.2608870967742</v>
      </c>
    </row>
    <row r="201" spans="1:12">
      <c r="A201" s="53">
        <v>58</v>
      </c>
      <c r="B201" s="54" t="s">
        <v>104</v>
      </c>
      <c r="C201" s="55">
        <v>401478</v>
      </c>
      <c r="D201" s="55">
        <v>0</v>
      </c>
      <c r="E201" s="55">
        <v>749646</v>
      </c>
      <c r="F201" s="55">
        <v>706116</v>
      </c>
      <c r="G201" s="55">
        <f t="shared" si="26"/>
        <v>1857240</v>
      </c>
      <c r="H201" s="56">
        <v>620.5641129032258</v>
      </c>
      <c r="I201" s="56" t="s">
        <v>206</v>
      </c>
      <c r="J201" s="56">
        <v>1158.7270161290321</v>
      </c>
      <c r="K201" s="56">
        <v>1091.4427419354838</v>
      </c>
      <c r="L201" s="56">
        <f t="shared" si="25"/>
        <v>2870.7338709677415</v>
      </c>
    </row>
    <row r="202" spans="1:12">
      <c r="A202" s="57"/>
      <c r="B202" s="58" t="s">
        <v>265</v>
      </c>
      <c r="C202" s="59">
        <v>401478</v>
      </c>
      <c r="D202" s="59"/>
      <c r="E202" s="59">
        <v>82461.06</v>
      </c>
      <c r="F202" s="59">
        <v>84733.92</v>
      </c>
      <c r="G202" s="59">
        <f>SUM(C202:F202)</f>
        <v>568672.98</v>
      </c>
      <c r="H202" s="9">
        <v>620.5641129032258</v>
      </c>
      <c r="I202" s="9"/>
      <c r="J202" s="9">
        <v>127.45997177419353</v>
      </c>
      <c r="K202" s="9">
        <v>130.97312903225804</v>
      </c>
      <c r="L202" s="9">
        <f t="shared" si="25"/>
        <v>878.99721370967734</v>
      </c>
    </row>
    <row r="203" spans="1:12">
      <c r="A203" s="60"/>
      <c r="B203" s="58" t="s">
        <v>202</v>
      </c>
      <c r="C203" s="61"/>
      <c r="D203" s="61"/>
      <c r="E203" s="61">
        <v>667184.94000000006</v>
      </c>
      <c r="F203" s="61">
        <v>621382.07999999996</v>
      </c>
      <c r="G203" s="59">
        <f>SUM(C203:F203)</f>
        <v>1288567.02</v>
      </c>
      <c r="H203" s="62"/>
      <c r="I203" s="62"/>
      <c r="J203" s="62">
        <v>1031.2670443548386</v>
      </c>
      <c r="K203" s="62">
        <v>960.46961290322565</v>
      </c>
      <c r="L203" s="9">
        <f t="shared" si="25"/>
        <v>1991.7366572580643</v>
      </c>
    </row>
    <row r="204" spans="1:12">
      <c r="A204" s="63">
        <v>59</v>
      </c>
      <c r="B204" s="64" t="s">
        <v>106</v>
      </c>
      <c r="C204" s="65">
        <v>916803</v>
      </c>
      <c r="D204" s="65">
        <v>0</v>
      </c>
      <c r="E204" s="65">
        <v>2441507</v>
      </c>
      <c r="F204" s="65">
        <v>2030600</v>
      </c>
      <c r="G204" s="65">
        <f>SUM(C204:F204)</f>
        <v>5388910</v>
      </c>
      <c r="H204" s="13">
        <v>1417.1014112903226</v>
      </c>
      <c r="I204" s="13" t="s">
        <v>206</v>
      </c>
      <c r="J204" s="13">
        <v>3773.8347446236553</v>
      </c>
      <c r="K204" s="13">
        <v>3138.6962365591398</v>
      </c>
      <c r="L204" s="13">
        <f t="shared" si="25"/>
        <v>8329.6323924731187</v>
      </c>
    </row>
    <row r="205" spans="1:12">
      <c r="A205" s="66"/>
      <c r="B205" s="67" t="s">
        <v>266</v>
      </c>
      <c r="C205" s="68">
        <v>916803</v>
      </c>
      <c r="D205" s="68">
        <v>0</v>
      </c>
      <c r="E205" s="68">
        <v>2441507</v>
      </c>
      <c r="F205" s="68">
        <v>2030600</v>
      </c>
      <c r="G205" s="68">
        <f>SUM(C205:F205)</f>
        <v>5388910</v>
      </c>
      <c r="H205" s="30">
        <v>1417.1014112903226</v>
      </c>
      <c r="I205" s="30" t="s">
        <v>206</v>
      </c>
      <c r="J205" s="30">
        <v>3773.8347446236553</v>
      </c>
      <c r="K205" s="30">
        <v>3138.6962365591398</v>
      </c>
      <c r="L205" s="30">
        <f t="shared" si="25"/>
        <v>8329.6323924731187</v>
      </c>
    </row>
    <row r="206" spans="1:12">
      <c r="B206" s="69" t="s">
        <v>107</v>
      </c>
      <c r="C206" s="70">
        <f>C7+C9+C14+C16+C19+C24+C30+C32+C34+C42+C44+C47+C49+C51+C58+C60+C62+C64+C68+C70+C73+C76+C78+C81+C83+C90+C97+C99+C102+C104+C106+C108+C110+C112+C114+C117+C119+C121+C129+C131+C133+C135+C138+C140+C147+C151+C153+C155+C164+C166+C168+C170+C172+C176+C178+C188+C198+C201+C204</f>
        <v>19579869</v>
      </c>
      <c r="D206" s="70">
        <f t="shared" ref="D206:E206" si="27">D7+D9+D14+D16+D19+D24+D30+D32+D34+D42+D44+D47+D49+D51+D58+D60+D62+D64+D68+D70+D73+D76+D78+D81+D83+D90+D97+D99+D102+D104+D106+D108+D110+D112+D114+D117+D119+D121+D129+D131+D133+D135+D138+D140+D147+D151+D153+D155+D164+D166+D168+D170+D172+D176+D178+D188+D198+D201+D204</f>
        <v>3139735</v>
      </c>
      <c r="E206" s="70">
        <f t="shared" si="27"/>
        <v>128421640</v>
      </c>
      <c r="F206" s="70">
        <f>F7+F9+F14+F16+F19+F24+F30+F32+F34+F42+F44+F47+F49+F51+F58+F60+F62+F64+F68+F70+F73+F76+F78+F81+F83+F90+F97+F99+F102+F104+F106+F108+F110+F112+F114+F117+F119+F121+F129+F131+F133+F135+F138+F140+F147+F151+F153+F155+F164+F166+F168+F170+F172+F176+F178+F188+F198+F201+F204</f>
        <v>65824365</v>
      </c>
      <c r="G206" s="71">
        <f>C206+D206+E206+F206</f>
        <v>216965609</v>
      </c>
      <c r="H206" s="72">
        <f t="shared" ref="H206:J206" si="28">H7+H9+H14+H16+H19+H24+H30+H32+H34+H42+H44+H47+H49+H51+H58+H60+H62+H64+H68+H70+H73+H76+H78+H81+H83+H90+H97+H99+H102+H104+H106+H108+H110+H112+H114+H117+H119+H121+H129+H131+H133+H135+H138+H140+H147+H151+H153+H155+H164+H166+H168+H170+H172+H176+H178+H188+H198+H201+H204</f>
        <v>30264.582459677415</v>
      </c>
      <c r="I206" s="72">
        <f t="shared" si="28"/>
        <v>4853.0850134408593</v>
      </c>
      <c r="J206" s="72">
        <f t="shared" si="28"/>
        <v>198501.19086021499</v>
      </c>
      <c r="K206" s="72">
        <f>K7+K9+K14+K16+K19+K24+K30+K32+K34+K42+K44+K47+K49+K51+K58+K60+K62+K64+K68+K70+K73+K76+K78+K81+K83+K90+K97+K99+K102+K104+K106+K108+K110+K112+K114+K117+K119+K121+K129+K131+K133+K135+K138+K140+K147+K151+K153+K155+K164+K166+K168+K170+K172+K176+K178+K188+K198+K201+K204</f>
        <v>101744.65020161291</v>
      </c>
      <c r="L206" s="72">
        <f>H206+I206+J206+K206</f>
        <v>335363.50853494619</v>
      </c>
    </row>
    <row r="207" spans="1:12">
      <c r="C207" s="2" t="s">
        <v>204</v>
      </c>
    </row>
    <row r="209" spans="3:6">
      <c r="C209" s="1"/>
      <c r="D209" s="1"/>
      <c r="E209" s="1"/>
      <c r="F209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186" activePane="bottomRight" state="frozen"/>
      <selection pane="topRight" activeCell="I1" sqref="I1"/>
      <selection pane="bottomLeft" activeCell="A29" sqref="A29"/>
      <selection pane="bottomRight" activeCell="J207" sqref="J207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209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75" t="s">
        <v>10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10</v>
      </c>
    </row>
    <row r="7" spans="1:13" s="14" customFormat="1">
      <c r="A7" s="10">
        <v>1</v>
      </c>
      <c r="B7" s="11" t="s">
        <v>11</v>
      </c>
      <c r="C7" s="12">
        <v>449488</v>
      </c>
      <c r="D7" s="12">
        <v>147369</v>
      </c>
      <c r="E7" s="12">
        <v>1441402</v>
      </c>
      <c r="F7" s="12">
        <v>376661</v>
      </c>
      <c r="G7" s="12">
        <f>SUM(C7:F7)</f>
        <v>2414920</v>
      </c>
      <c r="H7" s="13">
        <v>694.77311827956976</v>
      </c>
      <c r="I7" s="13">
        <v>227.78810483870964</v>
      </c>
      <c r="J7" s="13">
        <v>2227.9735215053761</v>
      </c>
      <c r="K7" s="13">
        <v>582.20450268817194</v>
      </c>
      <c r="L7" s="13">
        <f>H7+I7+J7+K7</f>
        <v>3732.7392473118275</v>
      </c>
    </row>
    <row r="8" spans="1:13" s="14" customFormat="1">
      <c r="A8" s="15"/>
      <c r="B8" s="16" t="s">
        <v>13</v>
      </c>
      <c r="C8" s="17">
        <v>449488</v>
      </c>
      <c r="D8" s="17">
        <v>147369</v>
      </c>
      <c r="E8" s="17">
        <v>1441402</v>
      </c>
      <c r="F8" s="17">
        <v>376661</v>
      </c>
      <c r="G8" s="17">
        <f t="shared" ref="G8" si="0">G7</f>
        <v>2414920</v>
      </c>
      <c r="H8" s="17">
        <v>694.77311827956976</v>
      </c>
      <c r="I8" s="17"/>
      <c r="J8" s="17">
        <v>2227.9735215053761</v>
      </c>
      <c r="K8" s="17">
        <v>582.20450268817194</v>
      </c>
      <c r="L8" s="17">
        <f t="shared" ref="L8" si="1">L7</f>
        <v>3732.7392473118275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240734</v>
      </c>
      <c r="F9" s="20">
        <v>507310</v>
      </c>
      <c r="G9" s="20">
        <f>SUM(C9:F9)</f>
        <v>748044</v>
      </c>
      <c r="H9" s="21" t="s">
        <v>206</v>
      </c>
      <c r="I9" s="21" t="s">
        <v>206</v>
      </c>
      <c r="J9" s="21">
        <v>372.10228494623652</v>
      </c>
      <c r="K9" s="21">
        <v>784.14852150537627</v>
      </c>
      <c r="L9" s="21">
        <f t="shared" ref="L9:L30" si="2">H9+I9+J9+K9</f>
        <v>1156.2508064516128</v>
      </c>
    </row>
    <row r="10" spans="1:13" s="14" customFormat="1">
      <c r="A10" s="16"/>
      <c r="B10" s="16" t="s">
        <v>16</v>
      </c>
      <c r="C10" s="17"/>
      <c r="D10" s="17"/>
      <c r="E10" s="17">
        <v>13240.37</v>
      </c>
      <c r="F10" s="17">
        <v>253655</v>
      </c>
      <c r="G10" s="17">
        <f>E10+F10</f>
        <v>266895.37</v>
      </c>
      <c r="H10" s="17"/>
      <c r="I10" s="17"/>
      <c r="J10" s="17">
        <v>20.465625672043011</v>
      </c>
      <c r="K10" s="17">
        <v>392.07426075268813</v>
      </c>
      <c r="L10" s="17">
        <f t="shared" si="2"/>
        <v>412.53988642473115</v>
      </c>
    </row>
    <row r="11" spans="1:13" s="14" customFormat="1">
      <c r="A11" s="16"/>
      <c r="B11" s="16" t="s">
        <v>18</v>
      </c>
      <c r="C11" s="17"/>
      <c r="D11" s="17"/>
      <c r="E11" s="17">
        <v>139625.72</v>
      </c>
      <c r="F11" s="17">
        <v>248581.9</v>
      </c>
      <c r="G11" s="17">
        <f>E11+F11</f>
        <v>388207.62</v>
      </c>
      <c r="H11" s="17"/>
      <c r="I11" s="17"/>
      <c r="J11" s="17">
        <v>215.81932526881718</v>
      </c>
      <c r="K11" s="17">
        <v>384.23277553763438</v>
      </c>
      <c r="L11" s="17">
        <f t="shared" si="2"/>
        <v>600.05210080645156</v>
      </c>
    </row>
    <row r="12" spans="1:13" s="14" customFormat="1">
      <c r="A12" s="16"/>
      <c r="B12" s="16" t="s">
        <v>20</v>
      </c>
      <c r="C12" s="17"/>
      <c r="D12" s="17"/>
      <c r="E12" s="17">
        <v>26480.74</v>
      </c>
      <c r="F12" s="17">
        <v>5073.1000000000004</v>
      </c>
      <c r="G12" s="17">
        <f>E12+F12</f>
        <v>31553.840000000004</v>
      </c>
      <c r="H12" s="17"/>
      <c r="I12" s="17"/>
      <c r="J12" s="17">
        <v>40.931251344086022</v>
      </c>
      <c r="K12" s="17">
        <v>7.8414852150537637</v>
      </c>
      <c r="L12" s="17">
        <f t="shared" si="2"/>
        <v>48.772736559139787</v>
      </c>
    </row>
    <row r="13" spans="1:13" s="14" customFormat="1">
      <c r="A13" s="22"/>
      <c r="B13" s="22" t="s">
        <v>22</v>
      </c>
      <c r="C13" s="17"/>
      <c r="D13" s="17"/>
      <c r="E13" s="17">
        <v>61387.17</v>
      </c>
      <c r="F13" s="17"/>
      <c r="G13" s="17">
        <f>E13+F13</f>
        <v>61387.17</v>
      </c>
      <c r="H13" s="17"/>
      <c r="I13" s="17"/>
      <c r="J13" s="17">
        <v>94.886082661290303</v>
      </c>
      <c r="K13" s="17"/>
      <c r="L13" s="17">
        <f t="shared" si="2"/>
        <v>94.886082661290303</v>
      </c>
    </row>
    <row r="14" spans="1:13" s="14" customFormat="1">
      <c r="A14" s="23">
        <v>3</v>
      </c>
      <c r="B14" s="24" t="s">
        <v>14</v>
      </c>
      <c r="C14" s="25">
        <v>0</v>
      </c>
      <c r="D14" s="25">
        <v>0</v>
      </c>
      <c r="E14" s="25">
        <v>1106969</v>
      </c>
      <c r="F14" s="25">
        <v>1192308</v>
      </c>
      <c r="G14" s="25">
        <f>SUM(C14:F14)</f>
        <v>2299277</v>
      </c>
      <c r="H14" s="26" t="s">
        <v>206</v>
      </c>
      <c r="I14" s="26" t="s">
        <v>206</v>
      </c>
      <c r="J14" s="26">
        <v>1711.0407930107526</v>
      </c>
      <c r="K14" s="26">
        <v>1842.9491935483868</v>
      </c>
      <c r="L14" s="26">
        <f t="shared" si="2"/>
        <v>3553.9899865591397</v>
      </c>
    </row>
    <row r="15" spans="1:13" s="14" customFormat="1">
      <c r="A15" s="16"/>
      <c r="B15" s="16" t="s">
        <v>25</v>
      </c>
      <c r="C15" s="17"/>
      <c r="D15" s="17"/>
      <c r="E15" s="17">
        <v>1106969</v>
      </c>
      <c r="F15" s="17">
        <v>1192308</v>
      </c>
      <c r="G15" s="17">
        <f>F15+E15</f>
        <v>2299277</v>
      </c>
      <c r="H15" s="17"/>
      <c r="I15" s="17"/>
      <c r="J15" s="17">
        <v>1711.0407930107526</v>
      </c>
      <c r="K15" s="17">
        <v>1842.9491935483868</v>
      </c>
      <c r="L15" s="17">
        <f t="shared" si="2"/>
        <v>3553.9899865591397</v>
      </c>
    </row>
    <row r="16" spans="1:13" s="14" customFormat="1">
      <c r="A16" s="23">
        <v>4</v>
      </c>
      <c r="B16" s="24" t="s">
        <v>15</v>
      </c>
      <c r="C16" s="25">
        <v>31252</v>
      </c>
      <c r="D16" s="25">
        <v>0</v>
      </c>
      <c r="E16" s="25">
        <v>1111080</v>
      </c>
      <c r="F16" s="25">
        <v>528611</v>
      </c>
      <c r="G16" s="25">
        <f>SUM(C16:F16)</f>
        <v>1670943</v>
      </c>
      <c r="H16" s="26">
        <v>48.306182795698923</v>
      </c>
      <c r="I16" s="26" t="s">
        <v>206</v>
      </c>
      <c r="J16" s="26">
        <v>1717.3951612903227</v>
      </c>
      <c r="K16" s="26">
        <v>817.07345430107523</v>
      </c>
      <c r="L16" s="26">
        <f t="shared" si="2"/>
        <v>2582.7747983870968</v>
      </c>
    </row>
    <row r="17" spans="1:12" s="14" customFormat="1">
      <c r="A17" s="16"/>
      <c r="B17" s="16" t="s">
        <v>28</v>
      </c>
      <c r="C17" s="17">
        <v>31252</v>
      </c>
      <c r="D17" s="17"/>
      <c r="E17" s="17">
        <v>113478</v>
      </c>
      <c r="F17" s="17">
        <v>82414</v>
      </c>
      <c r="G17" s="17">
        <f>SUM(C17:F17)</f>
        <v>227144</v>
      </c>
      <c r="H17" s="17">
        <v>48.306182795698923</v>
      </c>
      <c r="I17" s="17"/>
      <c r="J17" s="17">
        <v>175.40282258064516</v>
      </c>
      <c r="K17" s="17">
        <v>127.38723118279569</v>
      </c>
      <c r="L17" s="17">
        <f t="shared" si="2"/>
        <v>351.09623655913981</v>
      </c>
    </row>
    <row r="18" spans="1:12" s="14" customFormat="1">
      <c r="A18" s="16"/>
      <c r="B18" s="16" t="s">
        <v>30</v>
      </c>
      <c r="C18" s="17"/>
      <c r="D18" s="17"/>
      <c r="E18" s="17">
        <v>997602</v>
      </c>
      <c r="F18" s="17">
        <v>446197</v>
      </c>
      <c r="G18" s="17">
        <f t="shared" ref="G18:G30" si="3">SUM(C18:F18)</f>
        <v>1443799</v>
      </c>
      <c r="H18" s="17"/>
      <c r="I18" s="17"/>
      <c r="J18" s="17">
        <v>1541.9923387096771</v>
      </c>
      <c r="K18" s="17">
        <v>689.68622311827949</v>
      </c>
      <c r="L18" s="17">
        <f t="shared" si="2"/>
        <v>2231.6785618279564</v>
      </c>
    </row>
    <row r="19" spans="1:12" s="14" customFormat="1">
      <c r="A19" s="23">
        <v>5</v>
      </c>
      <c r="B19" s="24" t="s">
        <v>17</v>
      </c>
      <c r="C19" s="25">
        <v>279498</v>
      </c>
      <c r="D19" s="25">
        <v>109209</v>
      </c>
      <c r="E19" s="25">
        <v>3686745</v>
      </c>
      <c r="F19" s="25">
        <v>1806930</v>
      </c>
      <c r="G19" s="25">
        <f t="shared" si="3"/>
        <v>5882382</v>
      </c>
      <c r="H19" s="26">
        <v>432.01975806451611</v>
      </c>
      <c r="I19" s="26">
        <v>168.80423387096772</v>
      </c>
      <c r="J19" s="26">
        <v>5698.5977822580644</v>
      </c>
      <c r="K19" s="26">
        <v>2792.9697580645161</v>
      </c>
      <c r="L19" s="26">
        <f t="shared" si="2"/>
        <v>9092.3915322580651</v>
      </c>
    </row>
    <row r="20" spans="1:12" s="14" customFormat="1">
      <c r="A20" s="16"/>
      <c r="B20" s="16" t="s">
        <v>33</v>
      </c>
      <c r="C20" s="17">
        <v>279498</v>
      </c>
      <c r="D20" s="17">
        <v>109209</v>
      </c>
      <c r="E20" s="17">
        <v>1179758</v>
      </c>
      <c r="F20" s="17">
        <v>108415</v>
      </c>
      <c r="G20" s="17">
        <f t="shared" si="3"/>
        <v>1676880</v>
      </c>
      <c r="H20" s="17">
        <v>432.01975806451611</v>
      </c>
      <c r="I20" s="17">
        <v>168.80423387096772</v>
      </c>
      <c r="J20" s="17">
        <v>1823.5506720430108</v>
      </c>
      <c r="K20" s="17">
        <v>167.57694892473117</v>
      </c>
      <c r="L20" s="17">
        <f t="shared" si="2"/>
        <v>2591.9516129032259</v>
      </c>
    </row>
    <row r="21" spans="1:12" s="14" customFormat="1">
      <c r="A21" s="16"/>
      <c r="B21" s="16" t="s">
        <v>35</v>
      </c>
      <c r="C21" s="17"/>
      <c r="D21" s="17"/>
      <c r="E21" s="17">
        <v>1069156</v>
      </c>
      <c r="F21" s="17">
        <v>939604</v>
      </c>
      <c r="G21" s="17">
        <f t="shared" si="3"/>
        <v>2008760</v>
      </c>
      <c r="H21" s="17"/>
      <c r="I21" s="17"/>
      <c r="J21" s="17">
        <v>1652.5932795698923</v>
      </c>
      <c r="K21" s="17">
        <v>1452.3448924731183</v>
      </c>
      <c r="L21" s="17">
        <f t="shared" si="2"/>
        <v>3104.9381720430106</v>
      </c>
    </row>
    <row r="22" spans="1:12" s="14" customFormat="1">
      <c r="A22" s="16"/>
      <c r="B22" s="16" t="s">
        <v>37</v>
      </c>
      <c r="C22" s="17"/>
      <c r="D22" s="17"/>
      <c r="E22" s="17">
        <v>1216626</v>
      </c>
      <c r="F22" s="17">
        <v>487871</v>
      </c>
      <c r="G22" s="17">
        <f t="shared" si="3"/>
        <v>1704497</v>
      </c>
      <c r="H22" s="17"/>
      <c r="I22" s="17"/>
      <c r="J22" s="17">
        <v>1880.5374999999999</v>
      </c>
      <c r="K22" s="17">
        <v>754.10168010752682</v>
      </c>
      <c r="L22" s="17">
        <f t="shared" si="2"/>
        <v>2634.639180107527</v>
      </c>
    </row>
    <row r="23" spans="1:12" s="14" customFormat="1">
      <c r="A23" s="16"/>
      <c r="B23" s="16" t="s">
        <v>39</v>
      </c>
      <c r="C23" s="17"/>
      <c r="D23" s="17"/>
      <c r="E23" s="17">
        <v>221205</v>
      </c>
      <c r="F23" s="17">
        <v>271040</v>
      </c>
      <c r="G23" s="17">
        <f t="shared" si="3"/>
        <v>492245</v>
      </c>
      <c r="H23" s="17"/>
      <c r="I23" s="17"/>
      <c r="J23" s="17">
        <v>341.91633064516128</v>
      </c>
      <c r="K23" s="17">
        <v>418.94623655913978</v>
      </c>
      <c r="L23" s="17">
        <f t="shared" si="2"/>
        <v>760.86256720430106</v>
      </c>
    </row>
    <row r="24" spans="1:12" s="14" customFormat="1" ht="15.75" customHeight="1">
      <c r="A24" s="23">
        <v>6</v>
      </c>
      <c r="B24" s="24" t="s">
        <v>19</v>
      </c>
      <c r="C24" s="25">
        <v>8421</v>
      </c>
      <c r="D24" s="25">
        <v>0</v>
      </c>
      <c r="E24" s="25">
        <v>1081998</v>
      </c>
      <c r="F24" s="25">
        <v>998415</v>
      </c>
      <c r="G24" s="25">
        <f t="shared" si="3"/>
        <v>2088834</v>
      </c>
      <c r="H24" s="26">
        <v>13.01633064516129</v>
      </c>
      <c r="I24" s="26" t="s">
        <v>206</v>
      </c>
      <c r="J24" s="26">
        <v>1672.4431451612902</v>
      </c>
      <c r="K24" s="26">
        <v>1543.2489919354837</v>
      </c>
      <c r="L24" s="26">
        <f t="shared" si="2"/>
        <v>3228.7084677419352</v>
      </c>
    </row>
    <row r="25" spans="1:12" s="14" customFormat="1">
      <c r="A25" s="16"/>
      <c r="B25" s="16" t="s">
        <v>42</v>
      </c>
      <c r="C25" s="17">
        <v>8421</v>
      </c>
      <c r="D25" s="17"/>
      <c r="E25" s="17">
        <v>50853.906000000003</v>
      </c>
      <c r="F25" s="17">
        <v>69889.05</v>
      </c>
      <c r="G25" s="17">
        <f t="shared" si="3"/>
        <v>129163.95600000001</v>
      </c>
      <c r="H25" s="17">
        <v>13.01633064516129</v>
      </c>
      <c r="I25" s="17"/>
      <c r="J25" s="17">
        <v>78.604827822580646</v>
      </c>
      <c r="K25" s="17">
        <v>108.02742943548387</v>
      </c>
      <c r="L25" s="17">
        <f t="shared" si="2"/>
        <v>199.6485879032258</v>
      </c>
    </row>
    <row r="26" spans="1:12" s="14" customFormat="1">
      <c r="A26" s="16"/>
      <c r="B26" s="16" t="s">
        <v>44</v>
      </c>
      <c r="C26" s="17"/>
      <c r="D26" s="17"/>
      <c r="E26" s="17">
        <v>364633.326</v>
      </c>
      <c r="F26" s="17">
        <v>267575.22000000003</v>
      </c>
      <c r="G26" s="17">
        <f t="shared" si="3"/>
        <v>632208.54600000009</v>
      </c>
      <c r="H26" s="17"/>
      <c r="I26" s="17"/>
      <c r="J26" s="17">
        <v>563.61333991935487</v>
      </c>
      <c r="K26" s="17">
        <v>413.59072983870971</v>
      </c>
      <c r="L26" s="17">
        <f t="shared" si="2"/>
        <v>977.20406975806463</v>
      </c>
    </row>
    <row r="27" spans="1:12" s="14" customFormat="1">
      <c r="A27" s="16"/>
      <c r="B27" s="16" t="s">
        <v>46</v>
      </c>
      <c r="C27" s="17"/>
      <c r="D27" s="17"/>
      <c r="E27" s="17">
        <v>60591.887999999999</v>
      </c>
      <c r="F27" s="17">
        <v>33946.11</v>
      </c>
      <c r="G27" s="17">
        <f t="shared" si="3"/>
        <v>94537.997999999992</v>
      </c>
      <c r="H27" s="17"/>
      <c r="I27" s="17"/>
      <c r="J27" s="17">
        <v>93.656816129032251</v>
      </c>
      <c r="K27" s="17">
        <v>52.470465725806449</v>
      </c>
      <c r="L27" s="17">
        <f t="shared" si="2"/>
        <v>146.12728185483871</v>
      </c>
    </row>
    <row r="28" spans="1:12" s="14" customFormat="1">
      <c r="A28" s="16"/>
      <c r="B28" s="16" t="s">
        <v>48</v>
      </c>
      <c r="C28" s="17"/>
      <c r="D28" s="17"/>
      <c r="E28" s="17">
        <v>18393.966</v>
      </c>
      <c r="F28" s="17">
        <v>23961.96</v>
      </c>
      <c r="G28" s="17">
        <f t="shared" si="3"/>
        <v>42355.925999999999</v>
      </c>
      <c r="H28" s="17"/>
      <c r="I28" s="17"/>
      <c r="J28" s="17">
        <v>28.431533467741936</v>
      </c>
      <c r="K28" s="17">
        <v>37.037975806451605</v>
      </c>
      <c r="L28" s="17">
        <f t="shared" si="2"/>
        <v>65.469509274193541</v>
      </c>
    </row>
    <row r="29" spans="1:12" s="14" customFormat="1">
      <c r="A29" s="16"/>
      <c r="B29" s="16" t="s">
        <v>50</v>
      </c>
      <c r="C29" s="17"/>
      <c r="D29" s="17"/>
      <c r="E29" s="17">
        <v>587524.91399999999</v>
      </c>
      <c r="F29" s="17">
        <v>603042.66</v>
      </c>
      <c r="G29" s="17">
        <f t="shared" si="3"/>
        <v>1190567.574</v>
      </c>
      <c r="H29" s="17"/>
      <c r="I29" s="17"/>
      <c r="J29" s="17">
        <v>908.13662782258052</v>
      </c>
      <c r="K29" s="17">
        <v>932.12239112903217</v>
      </c>
      <c r="L29" s="17">
        <f t="shared" si="2"/>
        <v>1840.2590189516127</v>
      </c>
    </row>
    <row r="30" spans="1:12" s="14" customFormat="1">
      <c r="A30" s="23">
        <v>7</v>
      </c>
      <c r="B30" s="24" t="s">
        <v>21</v>
      </c>
      <c r="C30" s="25">
        <v>624010</v>
      </c>
      <c r="D30" s="25">
        <v>0</v>
      </c>
      <c r="E30" s="25">
        <v>1686402</v>
      </c>
      <c r="F30" s="25">
        <v>1492433</v>
      </c>
      <c r="G30" s="25">
        <f t="shared" si="3"/>
        <v>3802845</v>
      </c>
      <c r="H30" s="26">
        <v>964.53158602150529</v>
      </c>
      <c r="I30" s="26" t="s">
        <v>206</v>
      </c>
      <c r="J30" s="26">
        <v>2606.6697580645159</v>
      </c>
      <c r="K30" s="26">
        <v>2306.8520833333332</v>
      </c>
      <c r="L30" s="26">
        <f t="shared" si="2"/>
        <v>5878.0534274193542</v>
      </c>
    </row>
    <row r="31" spans="1:12" s="14" customFormat="1">
      <c r="A31" s="16"/>
      <c r="B31" s="16" t="s">
        <v>53</v>
      </c>
      <c r="C31" s="17">
        <v>624010</v>
      </c>
      <c r="D31" s="17">
        <v>0</v>
      </c>
      <c r="E31" s="17">
        <v>1686402</v>
      </c>
      <c r="F31" s="17">
        <v>1492433</v>
      </c>
      <c r="G31" s="17">
        <f t="shared" ref="G31" si="4">G30</f>
        <v>3802845</v>
      </c>
      <c r="H31" s="17">
        <v>964.53158602150529</v>
      </c>
      <c r="I31" s="17"/>
      <c r="J31" s="17">
        <v>2606.6697580645159</v>
      </c>
      <c r="K31" s="17">
        <v>2306.8520833333332</v>
      </c>
      <c r="L31" s="17">
        <f t="shared" ref="L31" si="5">L30</f>
        <v>5878.0534274193542</v>
      </c>
    </row>
    <row r="32" spans="1:12" s="14" customFormat="1" ht="14.25" customHeight="1">
      <c r="A32" s="23">
        <v>8</v>
      </c>
      <c r="B32" s="24" t="s">
        <v>23</v>
      </c>
      <c r="C32" s="25">
        <v>0</v>
      </c>
      <c r="D32" s="25">
        <v>0</v>
      </c>
      <c r="E32" s="25">
        <v>1784145</v>
      </c>
      <c r="F32" s="25">
        <v>627792</v>
      </c>
      <c r="G32" s="25">
        <f>SUM(C32:F32)</f>
        <v>2411937</v>
      </c>
      <c r="H32" s="26" t="s">
        <v>206</v>
      </c>
      <c r="I32" s="26" t="s">
        <v>206</v>
      </c>
      <c r="J32" s="26">
        <v>2757.7510080645161</v>
      </c>
      <c r="K32" s="26">
        <v>970.37741935483859</v>
      </c>
      <c r="L32" s="26">
        <f>H32+I32+J32+K32</f>
        <v>3728.1284274193549</v>
      </c>
    </row>
    <row r="33" spans="1:12" s="14" customFormat="1">
      <c r="A33" s="16"/>
      <c r="B33" s="16" t="s">
        <v>56</v>
      </c>
      <c r="C33" s="17"/>
      <c r="D33" s="17"/>
      <c r="E33" s="17">
        <v>1784145</v>
      </c>
      <c r="F33" s="17">
        <v>627792</v>
      </c>
      <c r="G33" s="17">
        <f>G32</f>
        <v>2411937</v>
      </c>
      <c r="H33" s="17"/>
      <c r="I33" s="17"/>
      <c r="J33" s="17">
        <v>2757.7510080645161</v>
      </c>
      <c r="K33" s="17">
        <v>970.37741935483859</v>
      </c>
      <c r="L33" s="17">
        <f>K33+J33</f>
        <v>3728.1284274193549</v>
      </c>
    </row>
    <row r="34" spans="1:12" s="14" customFormat="1">
      <c r="A34" s="23">
        <v>9</v>
      </c>
      <c r="B34" s="24" t="s">
        <v>24</v>
      </c>
      <c r="C34" s="25">
        <v>1442984</v>
      </c>
      <c r="D34" s="25">
        <v>466093</v>
      </c>
      <c r="E34" s="25">
        <v>1822497</v>
      </c>
      <c r="F34" s="25">
        <v>1213767</v>
      </c>
      <c r="G34" s="25">
        <f t="shared" ref="G34:G39" si="6">SUM(C34:F34)</f>
        <v>4945341</v>
      </c>
      <c r="H34" s="26">
        <v>2230.4188172043009</v>
      </c>
      <c r="I34" s="26">
        <v>720.43944892473121</v>
      </c>
      <c r="J34" s="26">
        <v>2817.0316532258062</v>
      </c>
      <c r="K34" s="26">
        <v>1876.1183467741935</v>
      </c>
      <c r="L34" s="26">
        <f t="shared" ref="L34:L45" si="7">H34+I34+J34+K34</f>
        <v>7644.0082661290326</v>
      </c>
    </row>
    <row r="35" spans="1:12" s="14" customFormat="1">
      <c r="A35" s="16"/>
      <c r="B35" s="16" t="s">
        <v>59</v>
      </c>
      <c r="C35" s="17">
        <v>1442984</v>
      </c>
      <c r="D35" s="17">
        <v>466093</v>
      </c>
      <c r="E35" s="17">
        <v>1822497</v>
      </c>
      <c r="F35" s="17">
        <v>1213767</v>
      </c>
      <c r="G35" s="17">
        <f>SUM(C35:F35)</f>
        <v>4945341</v>
      </c>
      <c r="H35" s="17"/>
      <c r="I35" s="17"/>
      <c r="J35" s="17">
        <v>2817.0316532258062</v>
      </c>
      <c r="K35" s="17">
        <v>1876.1183467741935</v>
      </c>
      <c r="L35" s="17">
        <f t="shared" si="7"/>
        <v>4693.1499999999996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6"/>
        <v>0</v>
      </c>
      <c r="H36" s="17"/>
      <c r="I36" s="17"/>
      <c r="J36" s="27" t="s">
        <v>206</v>
      </c>
      <c r="K36" s="17" t="s">
        <v>206</v>
      </c>
      <c r="L36" s="17">
        <f t="shared" si="7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6"/>
        <v>0</v>
      </c>
      <c r="H37" s="17"/>
      <c r="I37" s="17"/>
      <c r="J37" s="17" t="s">
        <v>206</v>
      </c>
      <c r="K37" s="17" t="s">
        <v>206</v>
      </c>
      <c r="L37" s="17">
        <f t="shared" si="7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si="6"/>
        <v>0</v>
      </c>
      <c r="H38" s="17"/>
      <c r="I38" s="17"/>
      <c r="J38" s="17" t="s">
        <v>206</v>
      </c>
      <c r="K38" s="17" t="s">
        <v>206</v>
      </c>
      <c r="L38" s="17">
        <f t="shared" si="7"/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f t="shared" si="6"/>
        <v>0</v>
      </c>
      <c r="H39" s="17"/>
      <c r="I39" s="17"/>
      <c r="J39" s="17" t="s">
        <v>206</v>
      </c>
      <c r="K39" s="17" t="s">
        <v>206</v>
      </c>
      <c r="L39" s="17">
        <f t="shared" si="7"/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f t="shared" si="7"/>
        <v>0</v>
      </c>
    </row>
    <row r="41" spans="1:12" s="14" customFormat="1">
      <c r="A41" s="23">
        <v>10</v>
      </c>
      <c r="B41" s="24" t="s">
        <v>26</v>
      </c>
      <c r="C41" s="25">
        <v>8625</v>
      </c>
      <c r="D41" s="25">
        <v>11491</v>
      </c>
      <c r="E41" s="25">
        <v>1004735</v>
      </c>
      <c r="F41" s="25">
        <v>1457720</v>
      </c>
      <c r="G41" s="25">
        <f>SUM(C41:F41)</f>
        <v>2482571</v>
      </c>
      <c r="H41" s="26">
        <v>13.33165322580645</v>
      </c>
      <c r="I41" s="26">
        <v>17.761626344086022</v>
      </c>
      <c r="J41" s="26">
        <v>1553.0178091397847</v>
      </c>
      <c r="K41" s="26">
        <v>2253.1962365591394</v>
      </c>
      <c r="L41" s="26">
        <f t="shared" si="7"/>
        <v>3837.3073252688164</v>
      </c>
    </row>
    <row r="42" spans="1:12" s="14" customFormat="1">
      <c r="A42" s="16"/>
      <c r="B42" s="16" t="s">
        <v>72</v>
      </c>
      <c r="C42" s="17">
        <v>8625</v>
      </c>
      <c r="D42" s="17">
        <v>11491</v>
      </c>
      <c r="E42" s="17">
        <v>1004735</v>
      </c>
      <c r="F42" s="17">
        <v>1457720</v>
      </c>
      <c r="G42" s="17">
        <f>C42+D42+E42+F42</f>
        <v>2482571</v>
      </c>
      <c r="H42" s="17"/>
      <c r="I42" s="17">
        <v>17.761626344086022</v>
      </c>
      <c r="J42" s="17">
        <v>1553.0178091397847</v>
      </c>
      <c r="K42" s="17">
        <v>2253.1962365591394</v>
      </c>
      <c r="L42" s="17">
        <f t="shared" si="7"/>
        <v>3823.97567204301</v>
      </c>
    </row>
    <row r="43" spans="1:12" s="14" customFormat="1">
      <c r="A43" s="23">
        <v>11</v>
      </c>
      <c r="B43" s="24" t="s">
        <v>27</v>
      </c>
      <c r="C43" s="25">
        <v>5301282</v>
      </c>
      <c r="D43" s="25">
        <v>1237130</v>
      </c>
      <c r="E43" s="25">
        <v>17917104</v>
      </c>
      <c r="F43" s="25">
        <v>3522732</v>
      </c>
      <c r="G43" s="25">
        <f t="shared" ref="G43:G45" si="8">SUM(C43:F43)</f>
        <v>27978248</v>
      </c>
      <c r="H43" s="28">
        <v>8194.1858870967735</v>
      </c>
      <c r="I43" s="28">
        <v>1912.2305107526879</v>
      </c>
      <c r="J43" s="26">
        <v>27694.448387096771</v>
      </c>
      <c r="K43" s="26">
        <v>5445.0830645161286</v>
      </c>
      <c r="L43" s="26">
        <f t="shared" si="7"/>
        <v>43245.947849462354</v>
      </c>
    </row>
    <row r="44" spans="1:12" s="29" customFormat="1" ht="16.5" customHeight="1">
      <c r="A44" s="22"/>
      <c r="B44" s="22" t="s">
        <v>75</v>
      </c>
      <c r="C44" s="17">
        <v>5301282</v>
      </c>
      <c r="D44" s="17">
        <v>1237130</v>
      </c>
      <c r="E44" s="17">
        <v>17917104</v>
      </c>
      <c r="F44" s="17">
        <v>3522732</v>
      </c>
      <c r="G44" s="17">
        <f>G43-G45</f>
        <v>27978248</v>
      </c>
      <c r="H44" s="17">
        <v>8194.1858870967735</v>
      </c>
      <c r="I44" s="17">
        <v>1912.2305107526879</v>
      </c>
      <c r="J44" s="17">
        <v>27694.448387096771</v>
      </c>
      <c r="K44" s="17">
        <v>5445.0830645161286</v>
      </c>
      <c r="L44" s="17">
        <f t="shared" si="7"/>
        <v>43245.947849462354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f t="shared" si="8"/>
        <v>0</v>
      </c>
      <c r="H45" s="30"/>
      <c r="I45" s="30"/>
      <c r="J45" s="30"/>
      <c r="K45" s="30"/>
      <c r="L45" s="30">
        <f t="shared" si="7"/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183445</v>
      </c>
      <c r="F46" s="31">
        <v>18441</v>
      </c>
      <c r="G46" s="31">
        <f>SUM(C46:F46)</f>
        <v>201886</v>
      </c>
      <c r="H46" s="32" t="s">
        <v>206</v>
      </c>
      <c r="I46" s="32" t="s">
        <v>206</v>
      </c>
      <c r="J46" s="32">
        <v>283.55073924731181</v>
      </c>
      <c r="K46" s="32">
        <v>28.504233870967738</v>
      </c>
      <c r="L46" s="32">
        <f>H46+I46+J46+K46</f>
        <v>312.05497311827958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18441</v>
      </c>
      <c r="G47" s="17">
        <f>G46</f>
        <v>201886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776420</v>
      </c>
      <c r="F48" s="25">
        <v>510831</v>
      </c>
      <c r="G48" s="25">
        <f>SUM(C48:F48)</f>
        <v>1287251</v>
      </c>
      <c r="H48" s="28" t="s">
        <v>206</v>
      </c>
      <c r="I48" s="28" t="s">
        <v>206</v>
      </c>
      <c r="J48" s="26">
        <v>1200.1115591397847</v>
      </c>
      <c r="K48" s="26">
        <v>789.59092741935478</v>
      </c>
      <c r="L48" s="26">
        <f t="shared" ref="L48:L70" si="9">H48+I48+J48+K48</f>
        <v>1989.7024865591395</v>
      </c>
    </row>
    <row r="49" spans="1:12" s="14" customFormat="1">
      <c r="A49" s="22"/>
      <c r="B49" s="22" t="s">
        <v>83</v>
      </c>
      <c r="C49" s="17"/>
      <c r="D49" s="17"/>
      <c r="E49" s="17">
        <v>776420</v>
      </c>
      <c r="F49" s="17">
        <v>510831</v>
      </c>
      <c r="G49" s="17">
        <f t="shared" ref="G49" si="10">G48</f>
        <v>1287251</v>
      </c>
      <c r="H49" s="17"/>
      <c r="I49" s="17"/>
      <c r="J49" s="17">
        <v>1200.1115591397847</v>
      </c>
      <c r="K49" s="17">
        <v>789.59092741935478</v>
      </c>
      <c r="L49" s="17">
        <f t="shared" si="9"/>
        <v>1989.7024865591395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1938858</v>
      </c>
      <c r="F50" s="25">
        <v>469743</v>
      </c>
      <c r="G50" s="25">
        <f t="shared" ref="G50:G57" si="11">SUM(C50:F50)</f>
        <v>2408601</v>
      </c>
      <c r="H50" s="26" t="s">
        <v>206</v>
      </c>
      <c r="I50" s="26" t="s">
        <v>206</v>
      </c>
      <c r="J50" s="26">
        <v>2996.890725806451</v>
      </c>
      <c r="K50" s="26">
        <v>726.08124999999995</v>
      </c>
      <c r="L50" s="26">
        <f t="shared" si="9"/>
        <v>3722.9719758064512</v>
      </c>
    </row>
    <row r="51" spans="1:12" s="14" customFormat="1">
      <c r="A51" s="22"/>
      <c r="B51" s="22" t="s">
        <v>86</v>
      </c>
      <c r="C51" s="17"/>
      <c r="D51" s="17"/>
      <c r="E51" s="17">
        <v>775543</v>
      </c>
      <c r="F51" s="17">
        <v>14092</v>
      </c>
      <c r="G51" s="17">
        <f t="shared" si="11"/>
        <v>789635</v>
      </c>
      <c r="H51" s="17"/>
      <c r="I51" s="17"/>
      <c r="J51" s="17">
        <v>1198.7559811827955</v>
      </c>
      <c r="K51" s="17">
        <v>21.781989247311827</v>
      </c>
      <c r="L51" s="17">
        <f t="shared" si="9"/>
        <v>1220.5379704301074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193886</v>
      </c>
      <c r="F52" s="17">
        <v>328820</v>
      </c>
      <c r="G52" s="17">
        <f t="shared" si="11"/>
        <v>522706</v>
      </c>
      <c r="H52" s="17"/>
      <c r="I52" s="17"/>
      <c r="J52" s="17">
        <v>300</v>
      </c>
      <c r="K52" s="17">
        <v>508.29926075268816</v>
      </c>
      <c r="L52" s="17">
        <f t="shared" si="9"/>
        <v>808.29926075268816</v>
      </c>
    </row>
    <row r="53" spans="1:12" s="14" customFormat="1">
      <c r="A53" s="22"/>
      <c r="B53" s="22" t="s">
        <v>90</v>
      </c>
      <c r="C53" s="17"/>
      <c r="D53" s="17"/>
      <c r="E53" s="17">
        <v>155109</v>
      </c>
      <c r="F53" s="17">
        <v>126831</v>
      </c>
      <c r="G53" s="17">
        <f t="shared" si="11"/>
        <v>281940</v>
      </c>
      <c r="H53" s="17"/>
      <c r="I53" s="17"/>
      <c r="J53" s="17">
        <v>240</v>
      </c>
      <c r="K53" s="17">
        <v>196</v>
      </c>
      <c r="L53" s="17">
        <f t="shared" si="9"/>
        <v>436</v>
      </c>
    </row>
    <row r="54" spans="1:12" s="14" customFormat="1">
      <c r="A54" s="22"/>
      <c r="B54" s="22" t="s">
        <v>92</v>
      </c>
      <c r="C54" s="17"/>
      <c r="D54" s="17"/>
      <c r="E54" s="17">
        <v>581657</v>
      </c>
      <c r="F54" s="17">
        <v>0</v>
      </c>
      <c r="G54" s="17">
        <f t="shared" si="11"/>
        <v>581657</v>
      </c>
      <c r="H54" s="17"/>
      <c r="I54" s="17"/>
      <c r="J54" s="17">
        <v>899</v>
      </c>
      <c r="K54" s="17">
        <v>0</v>
      </c>
      <c r="L54" s="17">
        <f t="shared" si="9"/>
        <v>899</v>
      </c>
    </row>
    <row r="55" spans="1:12" s="14" customFormat="1">
      <c r="A55" s="22"/>
      <c r="B55" s="22" t="s">
        <v>94</v>
      </c>
      <c r="C55" s="17"/>
      <c r="D55" s="17"/>
      <c r="E55" s="17">
        <v>96943</v>
      </c>
      <c r="F55" s="17">
        <v>0</v>
      </c>
      <c r="G55" s="17">
        <f t="shared" si="11"/>
        <v>96943</v>
      </c>
      <c r="H55" s="17"/>
      <c r="I55" s="17"/>
      <c r="J55" s="17">
        <v>150</v>
      </c>
      <c r="K55" s="17">
        <v>0</v>
      </c>
      <c r="L55" s="17">
        <f t="shared" si="9"/>
        <v>150</v>
      </c>
    </row>
    <row r="56" spans="1:12" s="14" customFormat="1">
      <c r="A56" s="22"/>
      <c r="B56" s="22" t="s">
        <v>96</v>
      </c>
      <c r="C56" s="17"/>
      <c r="D56" s="17"/>
      <c r="E56" s="17">
        <v>135720</v>
      </c>
      <c r="F56" s="17">
        <v>0</v>
      </c>
      <c r="G56" s="17">
        <f t="shared" si="11"/>
        <v>135720</v>
      </c>
      <c r="H56" s="17"/>
      <c r="I56" s="17"/>
      <c r="J56" s="17">
        <v>210</v>
      </c>
      <c r="K56" s="17">
        <v>0</v>
      </c>
      <c r="L56" s="17">
        <f t="shared" si="9"/>
        <v>210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143233</v>
      </c>
      <c r="F57" s="20">
        <v>345884</v>
      </c>
      <c r="G57" s="20">
        <f t="shared" si="11"/>
        <v>489117</v>
      </c>
      <c r="H57" s="21" t="s">
        <v>206</v>
      </c>
      <c r="I57" s="21" t="s">
        <v>206</v>
      </c>
      <c r="J57" s="21">
        <v>221.39509408602152</v>
      </c>
      <c r="K57" s="21">
        <v>534.63252688172031</v>
      </c>
      <c r="L57" s="33">
        <f t="shared" si="9"/>
        <v>756.02762096774177</v>
      </c>
    </row>
    <row r="58" spans="1:12" s="14" customFormat="1">
      <c r="A58" s="22"/>
      <c r="B58" s="22" t="s">
        <v>99</v>
      </c>
      <c r="C58" s="17"/>
      <c r="D58" s="17"/>
      <c r="E58" s="17">
        <v>143233</v>
      </c>
      <c r="F58" s="17">
        <v>345884</v>
      </c>
      <c r="G58" s="17">
        <f>G57</f>
        <v>489117</v>
      </c>
      <c r="H58" s="17"/>
      <c r="I58" s="17"/>
      <c r="J58" s="17">
        <v>221.39509408602152</v>
      </c>
      <c r="K58" s="17">
        <v>534.63252688172031</v>
      </c>
      <c r="L58" s="17">
        <f t="shared" si="9"/>
        <v>756.02762096774177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737246</v>
      </c>
      <c r="F59" s="25">
        <v>357375</v>
      </c>
      <c r="G59" s="25">
        <f>SUM(C59:F59)</f>
        <v>1094621</v>
      </c>
      <c r="H59" s="26" t="s">
        <v>206</v>
      </c>
      <c r="I59" s="26" t="s">
        <v>206</v>
      </c>
      <c r="J59" s="26">
        <v>1139.5603494623654</v>
      </c>
      <c r="K59" s="26">
        <v>552.39415322580635</v>
      </c>
      <c r="L59" s="26">
        <f t="shared" si="9"/>
        <v>1691.9545026881717</v>
      </c>
    </row>
    <row r="60" spans="1:12" s="14" customFormat="1">
      <c r="A60" s="22"/>
      <c r="B60" s="16" t="s">
        <v>102</v>
      </c>
      <c r="C60" s="17"/>
      <c r="D60" s="17"/>
      <c r="E60" s="17">
        <v>737246</v>
      </c>
      <c r="F60" s="17">
        <v>357375</v>
      </c>
      <c r="G60" s="17">
        <f>G59</f>
        <v>1094621</v>
      </c>
      <c r="H60" s="17"/>
      <c r="I60" s="17"/>
      <c r="J60" s="17">
        <v>1139.5603494623654</v>
      </c>
      <c r="K60" s="17">
        <v>552.39415322580635</v>
      </c>
      <c r="L60" s="17">
        <f t="shared" si="9"/>
        <v>1691.9545026881717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607599</v>
      </c>
      <c r="F61" s="25">
        <v>589915</v>
      </c>
      <c r="G61" s="25">
        <f>SUM(C61:F61)</f>
        <v>1197514</v>
      </c>
      <c r="H61" s="26" t="s">
        <v>206</v>
      </c>
      <c r="I61" s="26" t="s">
        <v>206</v>
      </c>
      <c r="J61" s="26">
        <v>939.16512096774181</v>
      </c>
      <c r="K61" s="26">
        <v>911.83098118279565</v>
      </c>
      <c r="L61" s="26">
        <f t="shared" si="9"/>
        <v>1850.9961021505374</v>
      </c>
    </row>
    <row r="62" spans="1:12" s="14" customFormat="1">
      <c r="A62" s="22"/>
      <c r="B62" s="22" t="s">
        <v>105</v>
      </c>
      <c r="C62" s="17"/>
      <c r="D62" s="17"/>
      <c r="E62" s="17">
        <v>607599</v>
      </c>
      <c r="F62" s="17">
        <v>589915</v>
      </c>
      <c r="G62" s="17">
        <f>G61</f>
        <v>1197514</v>
      </c>
      <c r="H62" s="17"/>
      <c r="I62" s="17"/>
      <c r="J62" s="17">
        <v>939.16512096774181</v>
      </c>
      <c r="K62" s="17">
        <v>911.83098118279565</v>
      </c>
      <c r="L62" s="17">
        <f t="shared" si="9"/>
        <v>1850.9961021505374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2382917</v>
      </c>
      <c r="F63" s="25">
        <v>3163443</v>
      </c>
      <c r="G63" s="25">
        <f>SUM(C63:F63)</f>
        <v>5546360</v>
      </c>
      <c r="H63" s="26" t="s">
        <v>206</v>
      </c>
      <c r="I63" s="26" t="s">
        <v>206</v>
      </c>
      <c r="J63" s="26">
        <v>3683.2722446236553</v>
      </c>
      <c r="K63" s="26">
        <v>4889.7304435483866</v>
      </c>
      <c r="L63" s="26">
        <f t="shared" si="9"/>
        <v>8573.0026881720423</v>
      </c>
    </row>
    <row r="64" spans="1:12" s="14" customFormat="1">
      <c r="A64" s="34"/>
      <c r="B64" s="34" t="s">
        <v>108</v>
      </c>
      <c r="C64" s="17"/>
      <c r="D64" s="17"/>
      <c r="E64" s="17">
        <v>459426</v>
      </c>
      <c r="F64" s="17">
        <v>609911</v>
      </c>
      <c r="G64" s="27">
        <f>SUM(C64:F64)</f>
        <v>1069337</v>
      </c>
      <c r="H64" s="27"/>
      <c r="I64" s="27"/>
      <c r="J64" s="27">
        <v>710.13427419354832</v>
      </c>
      <c r="K64" s="27">
        <v>942.73877688172036</v>
      </c>
      <c r="L64" s="27">
        <f t="shared" si="9"/>
        <v>1652.8730510752687</v>
      </c>
    </row>
    <row r="65" spans="1:13" s="14" customFormat="1">
      <c r="A65" s="34"/>
      <c r="B65" s="34" t="s">
        <v>109</v>
      </c>
      <c r="C65" s="17"/>
      <c r="D65" s="17"/>
      <c r="E65" s="17">
        <v>1003208</v>
      </c>
      <c r="F65" s="17">
        <v>1331810</v>
      </c>
      <c r="G65" s="27">
        <f>SUM(C65:F65)</f>
        <v>2335018</v>
      </c>
      <c r="H65" s="27"/>
      <c r="I65" s="27"/>
      <c r="J65" s="27">
        <v>1550.6575268817205</v>
      </c>
      <c r="K65" s="27">
        <v>2058.5772849462364</v>
      </c>
      <c r="L65" s="27">
        <f t="shared" si="9"/>
        <v>3609.2348118279569</v>
      </c>
    </row>
    <row r="66" spans="1:13" s="14" customFormat="1">
      <c r="A66" s="34"/>
      <c r="B66" s="34" t="s">
        <v>110</v>
      </c>
      <c r="C66" s="17"/>
      <c r="D66" s="17"/>
      <c r="E66" s="17">
        <v>920283</v>
      </c>
      <c r="F66" s="17">
        <v>1221722</v>
      </c>
      <c r="G66" s="27">
        <f>SUM(C66:F66)</f>
        <v>2142005</v>
      </c>
      <c r="H66" s="27"/>
      <c r="I66" s="27"/>
      <c r="J66" s="27">
        <v>1422.480443548387</v>
      </c>
      <c r="K66" s="27">
        <v>1888.4143817204299</v>
      </c>
      <c r="L66" s="27">
        <f t="shared" si="9"/>
        <v>3310.8948252688169</v>
      </c>
    </row>
    <row r="67" spans="1:13" s="35" customFormat="1">
      <c r="A67" s="23">
        <v>19</v>
      </c>
      <c r="B67" s="24" t="s">
        <v>41</v>
      </c>
      <c r="C67" s="25">
        <v>194920</v>
      </c>
      <c r="D67" s="25">
        <v>9736</v>
      </c>
      <c r="E67" s="25">
        <v>707044</v>
      </c>
      <c r="F67" s="25">
        <v>674113</v>
      </c>
      <c r="G67" s="25">
        <f>SUM(C67:F67)</f>
        <v>1585813</v>
      </c>
      <c r="H67" s="26">
        <v>301.28763440860212</v>
      </c>
      <c r="I67" s="26">
        <v>15.048924731182794</v>
      </c>
      <c r="J67" s="26">
        <v>1092.8771505376344</v>
      </c>
      <c r="K67" s="26">
        <v>1041.9757392473118</v>
      </c>
      <c r="L67" s="26">
        <f t="shared" si="9"/>
        <v>2451.1894489247311</v>
      </c>
      <c r="M67" s="14"/>
    </row>
    <row r="68" spans="1:13" s="35" customFormat="1">
      <c r="A68" s="34"/>
      <c r="B68" s="34" t="s">
        <v>111</v>
      </c>
      <c r="C68" s="17">
        <v>194920</v>
      </c>
      <c r="D68" s="17">
        <v>9736</v>
      </c>
      <c r="E68" s="17">
        <v>707044</v>
      </c>
      <c r="F68" s="17">
        <v>674113</v>
      </c>
      <c r="G68" s="17">
        <f t="shared" ref="G68" si="12">G67</f>
        <v>1585813</v>
      </c>
      <c r="H68" s="17">
        <v>301.28763440860212</v>
      </c>
      <c r="I68" s="17">
        <v>15.048924731182794</v>
      </c>
      <c r="J68" s="17">
        <v>1092.8771505376344</v>
      </c>
      <c r="K68" s="17">
        <v>1041.9757392473118</v>
      </c>
      <c r="L68" s="17">
        <f t="shared" si="9"/>
        <v>2451.1894489247311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11360</v>
      </c>
      <c r="D69" s="25">
        <v>0</v>
      </c>
      <c r="E69" s="25">
        <v>5063359</v>
      </c>
      <c r="F69" s="25">
        <v>3209880</v>
      </c>
      <c r="G69" s="25">
        <f>SUM(C69:F69)</f>
        <v>8284599</v>
      </c>
      <c r="H69" s="26">
        <v>17.559139784946236</v>
      </c>
      <c r="I69" s="26" t="s">
        <v>206</v>
      </c>
      <c r="J69" s="26">
        <v>7826.4285618279564</v>
      </c>
      <c r="K69" s="26">
        <v>4961.5080645161279</v>
      </c>
      <c r="L69" s="26">
        <f t="shared" si="9"/>
        <v>12805.495766129032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5063359</v>
      </c>
      <c r="F70" s="17">
        <v>3197040.48</v>
      </c>
      <c r="G70" s="27">
        <f>F70+E70</f>
        <v>8260399.4800000004</v>
      </c>
      <c r="H70" s="27"/>
      <c r="I70" s="27"/>
      <c r="J70" s="27">
        <v>7826.4285618279564</v>
      </c>
      <c r="K70" s="27">
        <v>4961.5080645161279</v>
      </c>
      <c r="L70" s="27">
        <f t="shared" si="9"/>
        <v>12787.936626344084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12839.52</v>
      </c>
      <c r="G71" s="27">
        <f>F71+E71</f>
        <v>12839.52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458552</v>
      </c>
      <c r="E72" s="25">
        <v>728410</v>
      </c>
      <c r="F72" s="25">
        <v>522734</v>
      </c>
      <c r="G72" s="25">
        <f>SUM(C72:F72)</f>
        <v>1709696</v>
      </c>
      <c r="H72" s="26" t="s">
        <v>206</v>
      </c>
      <c r="I72" s="26">
        <v>708.7833333333333</v>
      </c>
      <c r="J72" s="26">
        <v>1125.9025537634407</v>
      </c>
      <c r="K72" s="26">
        <v>807.98938172043006</v>
      </c>
      <c r="L72" s="26">
        <f>H72+I72+J72+K72</f>
        <v>2642.6752688172041</v>
      </c>
    </row>
    <row r="73" spans="1:13" s="35" customFormat="1">
      <c r="A73" s="34"/>
      <c r="B73" s="34" t="s">
        <v>114</v>
      </c>
      <c r="C73" s="17"/>
      <c r="D73" s="17"/>
      <c r="E73" s="17">
        <v>728410</v>
      </c>
      <c r="F73" s="17">
        <v>230002.96</v>
      </c>
      <c r="G73" s="27">
        <f>E73+F73</f>
        <v>958412.96</v>
      </c>
      <c r="H73" s="27"/>
      <c r="I73" s="27"/>
      <c r="J73" s="27">
        <v>1125.9025537634407</v>
      </c>
      <c r="K73" s="27">
        <v>355.51532795698921</v>
      </c>
      <c r="L73" s="27">
        <f>H73+I73+J73+K73</f>
        <v>1481.4178817204299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292731.04000000004</v>
      </c>
      <c r="G74" s="27">
        <f>E74+F74</f>
        <v>292731.04000000004</v>
      </c>
      <c r="H74" s="27"/>
      <c r="I74" s="27"/>
      <c r="J74" s="27"/>
      <c r="K74" s="27">
        <v>452.47405376344085</v>
      </c>
      <c r="L74" s="27">
        <f>H74+I74+J74+K74</f>
        <v>452.47405376344085</v>
      </c>
    </row>
    <row r="75" spans="1:13" s="35" customFormat="1">
      <c r="A75" s="18">
        <v>22</v>
      </c>
      <c r="B75" s="19" t="s">
        <v>47</v>
      </c>
      <c r="C75" s="20">
        <v>44696</v>
      </c>
      <c r="D75" s="20">
        <v>0</v>
      </c>
      <c r="E75" s="20">
        <v>2442631</v>
      </c>
      <c r="F75" s="20">
        <v>766147</v>
      </c>
      <c r="G75" s="20">
        <f>SUM(C75:F75)</f>
        <v>3253474</v>
      </c>
      <c r="H75" s="21">
        <v>69.086559139784939</v>
      </c>
      <c r="I75" s="21" t="s">
        <v>206</v>
      </c>
      <c r="J75" s="21">
        <v>3775.5721102150533</v>
      </c>
      <c r="K75" s="21">
        <v>1184.2325940860214</v>
      </c>
      <c r="L75" s="21">
        <f>H75+I75+J75+K75</f>
        <v>5028.8912634408598</v>
      </c>
    </row>
    <row r="76" spans="1:13" s="35" customFormat="1">
      <c r="A76" s="34"/>
      <c r="B76" s="34" t="s">
        <v>115</v>
      </c>
      <c r="C76" s="17">
        <v>44696</v>
      </c>
      <c r="D76" s="17">
        <v>0</v>
      </c>
      <c r="E76" s="17">
        <v>2442631</v>
      </c>
      <c r="F76" s="17">
        <v>766147</v>
      </c>
      <c r="G76" s="27">
        <f>F76+E76+C76</f>
        <v>3253474</v>
      </c>
      <c r="H76" s="27">
        <v>69.086559139784939</v>
      </c>
      <c r="I76" s="27"/>
      <c r="J76" s="27">
        <v>3775.5721102150533</v>
      </c>
      <c r="K76" s="27">
        <v>1184.2325940860214</v>
      </c>
      <c r="L76" s="27">
        <f>L75</f>
        <v>5028.8912634408598</v>
      </c>
    </row>
    <row r="77" spans="1:13" s="35" customFormat="1">
      <c r="A77" s="23">
        <v>23</v>
      </c>
      <c r="B77" s="24" t="s">
        <v>49</v>
      </c>
      <c r="C77" s="25">
        <v>704324</v>
      </c>
      <c r="D77" s="25">
        <v>14655</v>
      </c>
      <c r="E77" s="25">
        <v>463568</v>
      </c>
      <c r="F77" s="25">
        <v>436758</v>
      </c>
      <c r="G77" s="25">
        <f>SUM(C77:F77)</f>
        <v>1619305</v>
      </c>
      <c r="H77" s="26">
        <v>1088.6728494623655</v>
      </c>
      <c r="I77" s="26">
        <v>22.652217741935484</v>
      </c>
      <c r="J77" s="26">
        <v>716.53655913978491</v>
      </c>
      <c r="K77" s="26">
        <v>675.09637096774179</v>
      </c>
      <c r="L77" s="26">
        <f>H77+I77+J77+K77</f>
        <v>2502.9579973118275</v>
      </c>
    </row>
    <row r="78" spans="1:13" s="35" customFormat="1">
      <c r="A78" s="34"/>
      <c r="B78" s="34" t="s">
        <v>116</v>
      </c>
      <c r="C78" s="17">
        <v>704324</v>
      </c>
      <c r="D78" s="17">
        <v>14655</v>
      </c>
      <c r="E78" s="17">
        <v>83442.239999999991</v>
      </c>
      <c r="F78" s="17">
        <v>37561.187999999995</v>
      </c>
      <c r="G78" s="27">
        <f>C78+D78+E78+F78</f>
        <v>839982.42799999996</v>
      </c>
      <c r="H78" s="27">
        <v>1088.6728494623655</v>
      </c>
      <c r="I78" s="27">
        <v>22.652217741935484</v>
      </c>
      <c r="J78" s="27">
        <v>128.97658064516128</v>
      </c>
      <c r="K78" s="27">
        <v>58.058287903225796</v>
      </c>
      <c r="L78" s="27">
        <f>SUM(H78:K78)</f>
        <v>1298.359935752688</v>
      </c>
    </row>
    <row r="79" spans="1:13" s="35" customFormat="1">
      <c r="A79" s="34"/>
      <c r="B79" s="34" t="s">
        <v>117</v>
      </c>
      <c r="C79" s="17"/>
      <c r="D79" s="17"/>
      <c r="E79" s="17">
        <v>380125.75999999995</v>
      </c>
      <c r="F79" s="17">
        <v>399196.81200000003</v>
      </c>
      <c r="G79" s="27">
        <f>C79+D79+E79+F79</f>
        <v>779322.57199999993</v>
      </c>
      <c r="H79" s="27"/>
      <c r="I79" s="27"/>
      <c r="J79" s="27">
        <v>587.55997849462358</v>
      </c>
      <c r="K79" s="27">
        <v>617.03808306451617</v>
      </c>
      <c r="L79" s="27">
        <f>SUM(H79:K79)</f>
        <v>1204.5980615591398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398700</v>
      </c>
      <c r="F80" s="25">
        <v>447323</v>
      </c>
      <c r="G80" s="25">
        <f>SUM(C80:F80)</f>
        <v>846023</v>
      </c>
      <c r="H80" s="26" t="s">
        <v>206</v>
      </c>
      <c r="I80" s="26" t="s">
        <v>206</v>
      </c>
      <c r="J80" s="26">
        <v>616.27016129032256</v>
      </c>
      <c r="K80" s="26">
        <v>691.42668010752686</v>
      </c>
      <c r="L80" s="26">
        <f t="shared" ref="L80:L95" si="13">H80+I80+J80+K80</f>
        <v>1307.6968413978493</v>
      </c>
    </row>
    <row r="81" spans="1:12" s="35" customFormat="1">
      <c r="A81" s="34"/>
      <c r="B81" s="34" t="s">
        <v>118</v>
      </c>
      <c r="C81" s="17"/>
      <c r="D81" s="17"/>
      <c r="E81" s="17">
        <v>398700</v>
      </c>
      <c r="F81" s="17">
        <v>447323</v>
      </c>
      <c r="G81" s="17">
        <f>SUM(C81:F81)</f>
        <v>846023</v>
      </c>
      <c r="H81" s="27"/>
      <c r="I81" s="27"/>
      <c r="J81" s="27">
        <v>616.27016129032256</v>
      </c>
      <c r="K81" s="27">
        <v>691.42668010752686</v>
      </c>
      <c r="L81" s="27">
        <f t="shared" si="13"/>
        <v>1307.6968413978493</v>
      </c>
    </row>
    <row r="82" spans="1:12" s="35" customFormat="1">
      <c r="A82" s="23">
        <v>25</v>
      </c>
      <c r="B82" s="24" t="s">
        <v>52</v>
      </c>
      <c r="C82" s="25">
        <v>290812</v>
      </c>
      <c r="D82" s="25">
        <v>0</v>
      </c>
      <c r="E82" s="25">
        <v>2002641</v>
      </c>
      <c r="F82" s="25">
        <v>1003721</v>
      </c>
      <c r="G82" s="25">
        <f t="shared" ref="G82:G96" si="14">SUM(C82:F82)</f>
        <v>3297174</v>
      </c>
      <c r="H82" s="26">
        <v>449.50779569892467</v>
      </c>
      <c r="I82" s="26" t="s">
        <v>206</v>
      </c>
      <c r="J82" s="26">
        <v>3095.4800403225804</v>
      </c>
      <c r="K82" s="26">
        <v>1551.4504704301075</v>
      </c>
      <c r="L82" s="26">
        <f t="shared" si="13"/>
        <v>5096.4383064516132</v>
      </c>
    </row>
    <row r="83" spans="1:12" s="35" customFormat="1">
      <c r="A83" s="34"/>
      <c r="B83" s="34" t="s">
        <v>119</v>
      </c>
      <c r="C83" s="17">
        <v>290812</v>
      </c>
      <c r="D83" s="17"/>
      <c r="E83" s="17">
        <v>366483</v>
      </c>
      <c r="F83" s="17">
        <v>513905</v>
      </c>
      <c r="G83" s="27">
        <f t="shared" si="14"/>
        <v>1171200</v>
      </c>
      <c r="H83" s="27">
        <v>449.50779569892467</v>
      </c>
      <c r="I83" s="27"/>
      <c r="J83" s="27">
        <v>566.472379032258</v>
      </c>
      <c r="K83" s="27">
        <v>794.3424059139785</v>
      </c>
      <c r="L83" s="27">
        <f t="shared" si="13"/>
        <v>1810.322580645161</v>
      </c>
    </row>
    <row r="84" spans="1:12" s="35" customFormat="1">
      <c r="A84" s="34"/>
      <c r="B84" s="34" t="s">
        <v>120</v>
      </c>
      <c r="C84" s="17"/>
      <c r="D84" s="17"/>
      <c r="E84" s="17">
        <v>1167540</v>
      </c>
      <c r="F84" s="17">
        <v>489816</v>
      </c>
      <c r="G84" s="27">
        <f t="shared" si="14"/>
        <v>1657356</v>
      </c>
      <c r="H84" s="27"/>
      <c r="I84" s="27"/>
      <c r="J84" s="27">
        <v>1804.6653225806449</v>
      </c>
      <c r="K84" s="27">
        <v>757.10806451612905</v>
      </c>
      <c r="L84" s="27">
        <f t="shared" si="13"/>
        <v>2561.7733870967741</v>
      </c>
    </row>
    <row r="85" spans="1:12" s="35" customFormat="1">
      <c r="A85" s="34"/>
      <c r="B85" s="34" t="s">
        <v>121</v>
      </c>
      <c r="C85" s="17"/>
      <c r="D85" s="17"/>
      <c r="E85" s="17">
        <v>24032</v>
      </c>
      <c r="F85" s="17"/>
      <c r="G85" s="27">
        <f t="shared" si="14"/>
        <v>24032</v>
      </c>
      <c r="H85" s="27"/>
      <c r="I85" s="27"/>
      <c r="J85" s="27">
        <v>37.146236559139787</v>
      </c>
      <c r="K85" s="27"/>
      <c r="L85" s="27">
        <f t="shared" si="13"/>
        <v>37.146236559139787</v>
      </c>
    </row>
    <row r="86" spans="1:12" s="35" customFormat="1">
      <c r="A86" s="34"/>
      <c r="B86" s="34" t="s">
        <v>122</v>
      </c>
      <c r="C86" s="17"/>
      <c r="D86" s="17"/>
      <c r="E86" s="17">
        <v>432570</v>
      </c>
      <c r="F86" s="17"/>
      <c r="G86" s="27">
        <f t="shared" si="14"/>
        <v>432570</v>
      </c>
      <c r="H86" s="27"/>
      <c r="I86" s="27"/>
      <c r="J86" s="27">
        <v>668.62298387096769</v>
      </c>
      <c r="K86" s="27"/>
      <c r="L86" s="27">
        <f t="shared" si="13"/>
        <v>668.62298387096769</v>
      </c>
    </row>
    <row r="87" spans="1:12" s="35" customFormat="1">
      <c r="A87" s="34"/>
      <c r="B87" s="34" t="s">
        <v>123</v>
      </c>
      <c r="C87" s="17"/>
      <c r="D87" s="17"/>
      <c r="E87" s="17">
        <v>10013</v>
      </c>
      <c r="F87" s="17"/>
      <c r="G87" s="27">
        <f t="shared" si="14"/>
        <v>10013</v>
      </c>
      <c r="H87" s="27"/>
      <c r="I87" s="27"/>
      <c r="J87" s="27">
        <v>15.477083333333333</v>
      </c>
      <c r="K87" s="27"/>
      <c r="L87" s="27">
        <f t="shared" si="13"/>
        <v>15.477083333333333</v>
      </c>
    </row>
    <row r="88" spans="1:12" s="35" customFormat="1">
      <c r="A88" s="34"/>
      <c r="B88" s="34" t="s">
        <v>124</v>
      </c>
      <c r="C88" s="17"/>
      <c r="D88" s="17"/>
      <c r="E88" s="17">
        <v>2003</v>
      </c>
      <c r="F88" s="17"/>
      <c r="G88" s="27"/>
      <c r="H88" s="27"/>
      <c r="I88" s="27"/>
      <c r="J88" s="27">
        <v>3.0960349462365593</v>
      </c>
      <c r="K88" s="27"/>
      <c r="L88" s="27">
        <f t="shared" si="13"/>
        <v>3.0960349462365593</v>
      </c>
    </row>
    <row r="89" spans="1:12" s="35" customFormat="1">
      <c r="A89" s="23">
        <v>26</v>
      </c>
      <c r="B89" s="24" t="s">
        <v>54</v>
      </c>
      <c r="C89" s="25">
        <v>359758</v>
      </c>
      <c r="D89" s="25">
        <v>0</v>
      </c>
      <c r="E89" s="25">
        <v>2135591</v>
      </c>
      <c r="F89" s="25">
        <v>760575</v>
      </c>
      <c r="G89" s="25">
        <f t="shared" si="14"/>
        <v>3255924</v>
      </c>
      <c r="H89" s="26">
        <v>556.07755376344085</v>
      </c>
      <c r="I89" s="26" t="s">
        <v>206</v>
      </c>
      <c r="J89" s="26">
        <v>3300.980712365591</v>
      </c>
      <c r="K89" s="26">
        <v>1175.6199596774193</v>
      </c>
      <c r="L89" s="26">
        <f t="shared" si="13"/>
        <v>5032.6782258064513</v>
      </c>
    </row>
    <row r="90" spans="1:12" s="35" customFormat="1">
      <c r="A90" s="34"/>
      <c r="B90" s="34" t="s">
        <v>125</v>
      </c>
      <c r="C90" s="17"/>
      <c r="D90" s="17"/>
      <c r="E90" s="17">
        <v>1072493</v>
      </c>
      <c r="F90" s="17">
        <v>494526</v>
      </c>
      <c r="G90" s="27">
        <f t="shared" si="14"/>
        <v>1567019</v>
      </c>
      <c r="H90" s="27"/>
      <c r="I90" s="27"/>
      <c r="J90" s="27">
        <v>1657.7512768817205</v>
      </c>
      <c r="K90" s="27">
        <v>764.38830645161283</v>
      </c>
      <c r="L90" s="27">
        <f t="shared" si="13"/>
        <v>2422.1395833333336</v>
      </c>
    </row>
    <row r="91" spans="1:12" s="35" customFormat="1">
      <c r="A91" s="34"/>
      <c r="B91" s="34" t="s">
        <v>126</v>
      </c>
      <c r="C91" s="17"/>
      <c r="D91" s="17"/>
      <c r="E91" s="17">
        <v>731440</v>
      </c>
      <c r="F91" s="17">
        <v>206876</v>
      </c>
      <c r="G91" s="27">
        <f t="shared" si="14"/>
        <v>938316</v>
      </c>
      <c r="H91" s="27"/>
      <c r="I91" s="27"/>
      <c r="J91" s="27">
        <v>1130.5860215053763</v>
      </c>
      <c r="K91" s="27">
        <v>319.76801075268816</v>
      </c>
      <c r="L91" s="27">
        <f t="shared" si="13"/>
        <v>1450.3540322580643</v>
      </c>
    </row>
    <row r="92" spans="1:12" s="35" customFormat="1">
      <c r="A92" s="34"/>
      <c r="B92" s="34" t="s">
        <v>127</v>
      </c>
      <c r="C92" s="17"/>
      <c r="D92" s="17"/>
      <c r="E92" s="17">
        <v>223810</v>
      </c>
      <c r="F92" s="17">
        <v>2130</v>
      </c>
      <c r="G92" s="27">
        <f t="shared" si="14"/>
        <v>225940</v>
      </c>
      <c r="H92" s="27"/>
      <c r="I92" s="27"/>
      <c r="J92" s="27">
        <v>345.94287634408596</v>
      </c>
      <c r="K92" s="27">
        <v>3.292338709677419</v>
      </c>
      <c r="L92" s="27">
        <f t="shared" si="13"/>
        <v>349.2352150537634</v>
      </c>
    </row>
    <row r="93" spans="1:12" s="35" customFormat="1">
      <c r="A93" s="34"/>
      <c r="B93" s="34" t="s">
        <v>128</v>
      </c>
      <c r="C93" s="17"/>
      <c r="D93" s="17"/>
      <c r="E93" s="17">
        <v>18580</v>
      </c>
      <c r="F93" s="17"/>
      <c r="G93" s="27">
        <f t="shared" si="14"/>
        <v>18580</v>
      </c>
      <c r="H93" s="27"/>
      <c r="I93" s="27"/>
      <c r="J93" s="27">
        <v>28.719086021505372</v>
      </c>
      <c r="K93" s="27"/>
      <c r="L93" s="27">
        <f t="shared" si="13"/>
        <v>28.719086021505372</v>
      </c>
    </row>
    <row r="94" spans="1:12" s="35" customFormat="1">
      <c r="A94" s="34"/>
      <c r="B94" s="34" t="s">
        <v>129</v>
      </c>
      <c r="C94" s="17"/>
      <c r="D94" s="17"/>
      <c r="E94" s="17">
        <v>32888</v>
      </c>
      <c r="F94" s="17">
        <v>30955</v>
      </c>
      <c r="G94" s="27">
        <f t="shared" si="14"/>
        <v>63843</v>
      </c>
      <c r="H94" s="27"/>
      <c r="I94" s="27"/>
      <c r="J94" s="27">
        <v>50.834946236559134</v>
      </c>
      <c r="K94" s="27">
        <v>47.84711021505376</v>
      </c>
      <c r="L94" s="27">
        <f t="shared" si="13"/>
        <v>98.682056451612894</v>
      </c>
    </row>
    <row r="95" spans="1:12" s="35" customFormat="1">
      <c r="A95" s="34"/>
      <c r="B95" s="34" t="s">
        <v>130</v>
      </c>
      <c r="C95" s="17"/>
      <c r="D95" s="17"/>
      <c r="E95" s="17">
        <v>56380</v>
      </c>
      <c r="F95" s="17">
        <v>26088</v>
      </c>
      <c r="G95" s="27">
        <f t="shared" si="14"/>
        <v>82468</v>
      </c>
      <c r="H95" s="27"/>
      <c r="I95" s="27"/>
      <c r="J95" s="27">
        <v>87.146505376344081</v>
      </c>
      <c r="K95" s="27">
        <v>40.324193548387093</v>
      </c>
      <c r="L95" s="27">
        <f t="shared" si="13"/>
        <v>127.47069892473118</v>
      </c>
    </row>
    <row r="96" spans="1:12" s="35" customFormat="1">
      <c r="A96" s="23">
        <v>27</v>
      </c>
      <c r="B96" s="24" t="s">
        <v>55</v>
      </c>
      <c r="C96" s="25">
        <v>426718</v>
      </c>
      <c r="D96" s="25">
        <v>0</v>
      </c>
      <c r="E96" s="25">
        <v>605665</v>
      </c>
      <c r="F96" s="25">
        <v>525807</v>
      </c>
      <c r="G96" s="25">
        <f t="shared" si="14"/>
        <v>1558190</v>
      </c>
      <c r="H96" s="26">
        <v>659.57755376344073</v>
      </c>
      <c r="I96" s="26" t="s">
        <v>206</v>
      </c>
      <c r="J96" s="26">
        <v>936.17573924731187</v>
      </c>
      <c r="K96" s="26">
        <v>812.73931451612896</v>
      </c>
      <c r="L96" s="26">
        <f>H96+I96+J96+K96</f>
        <v>2408.4926075268818</v>
      </c>
    </row>
    <row r="97" spans="1:12" s="35" customFormat="1">
      <c r="A97" s="34"/>
      <c r="B97" s="34" t="s">
        <v>131</v>
      </c>
      <c r="C97" s="17">
        <v>426718</v>
      </c>
      <c r="D97" s="17">
        <v>0</v>
      </c>
      <c r="E97" s="17">
        <v>605665</v>
      </c>
      <c r="F97" s="17">
        <v>525807</v>
      </c>
      <c r="G97" s="27">
        <f>C97+D97+E97+F97</f>
        <v>1558190</v>
      </c>
      <c r="H97" s="27">
        <v>659.57755376344073</v>
      </c>
      <c r="I97" s="27"/>
      <c r="J97" s="27">
        <v>936.17573924731187</v>
      </c>
      <c r="K97" s="27">
        <v>812.73931451612896</v>
      </c>
      <c r="L97" s="27">
        <f>H97+I97+J97+K97</f>
        <v>2408.4926075268818</v>
      </c>
    </row>
    <row r="98" spans="1:12" s="35" customFormat="1">
      <c r="A98" s="23">
        <v>28</v>
      </c>
      <c r="B98" s="24" t="s">
        <v>57</v>
      </c>
      <c r="C98" s="25">
        <v>161561</v>
      </c>
      <c r="D98" s="25">
        <v>0</v>
      </c>
      <c r="E98" s="25">
        <v>1221794</v>
      </c>
      <c r="F98" s="25">
        <v>631132</v>
      </c>
      <c r="G98" s="25">
        <f>SUM(C98:F98)</f>
        <v>2014487</v>
      </c>
      <c r="H98" s="26">
        <v>249.72466397849462</v>
      </c>
      <c r="I98" s="26" t="s">
        <v>206</v>
      </c>
      <c r="J98" s="26">
        <v>1888.5256720430107</v>
      </c>
      <c r="K98" s="26">
        <v>975.54005376344071</v>
      </c>
      <c r="L98" s="26">
        <f>H98+I98+J98+K98</f>
        <v>3113.7903897849455</v>
      </c>
    </row>
    <row r="99" spans="1:12" s="35" customFormat="1">
      <c r="A99" s="34"/>
      <c r="B99" s="34" t="s">
        <v>132</v>
      </c>
      <c r="C99" s="17">
        <v>161561</v>
      </c>
      <c r="D99" s="17"/>
      <c r="E99" s="17">
        <v>1144821</v>
      </c>
      <c r="F99" s="17">
        <v>631132</v>
      </c>
      <c r="G99" s="27">
        <f>SUM(C99:F99)</f>
        <v>1937514</v>
      </c>
      <c r="H99" s="27">
        <v>249.72466397849462</v>
      </c>
      <c r="I99" s="27"/>
      <c r="J99" s="27">
        <v>1769.5485887096772</v>
      </c>
      <c r="K99" s="27">
        <v>975.54005376344071</v>
      </c>
      <c r="L99" s="27">
        <f t="shared" ref="L99:L113" si="15">H99+I99+J99+K99</f>
        <v>2994.8133064516123</v>
      </c>
    </row>
    <row r="100" spans="1:12" s="35" customFormat="1">
      <c r="A100" s="34"/>
      <c r="B100" s="34" t="s">
        <v>77</v>
      </c>
      <c r="C100" s="17"/>
      <c r="D100" s="17"/>
      <c r="E100" s="17">
        <v>76973</v>
      </c>
      <c r="F100" s="17"/>
      <c r="G100" s="27">
        <f>SUM(C100:F100)</f>
        <v>76973</v>
      </c>
      <c r="H100" s="27"/>
      <c r="I100" s="27"/>
      <c r="J100" s="27">
        <v>118.97708333333333</v>
      </c>
      <c r="K100" s="27"/>
      <c r="L100" s="27">
        <f t="shared" si="15"/>
        <v>118.97708333333333</v>
      </c>
    </row>
    <row r="101" spans="1:12" s="35" customFormat="1">
      <c r="A101" s="23">
        <v>29</v>
      </c>
      <c r="B101" s="24" t="s">
        <v>58</v>
      </c>
      <c r="C101" s="25">
        <v>7489</v>
      </c>
      <c r="D101" s="25">
        <v>0</v>
      </c>
      <c r="E101" s="25">
        <v>3142430</v>
      </c>
      <c r="F101" s="25">
        <v>1702774</v>
      </c>
      <c r="G101" s="25">
        <f>SUM(C101:F101)</f>
        <v>4852693</v>
      </c>
      <c r="H101" s="26">
        <v>11.575739247311828</v>
      </c>
      <c r="I101" s="26" t="s">
        <v>206</v>
      </c>
      <c r="J101" s="26">
        <v>4857.2506720430101</v>
      </c>
      <c r="K101" s="26">
        <v>2631.9759408602149</v>
      </c>
      <c r="L101" s="26">
        <f>H101+I101+J101+K101</f>
        <v>7500.8023521505365</v>
      </c>
    </row>
    <row r="102" spans="1:12" s="35" customFormat="1">
      <c r="A102" s="34"/>
      <c r="B102" s="34" t="s">
        <v>133</v>
      </c>
      <c r="C102" s="17"/>
      <c r="D102" s="17"/>
      <c r="E102" s="17">
        <v>3142430</v>
      </c>
      <c r="F102" s="17">
        <v>1702774</v>
      </c>
      <c r="G102" s="17">
        <f>G101</f>
        <v>4852693</v>
      </c>
      <c r="H102" s="27"/>
      <c r="I102" s="27"/>
      <c r="J102" s="27">
        <v>4857.2506720430101</v>
      </c>
      <c r="K102" s="27">
        <v>2631.9759408602149</v>
      </c>
      <c r="L102" s="27">
        <f t="shared" si="15"/>
        <v>7489.226612903225</v>
      </c>
    </row>
    <row r="103" spans="1:12" s="35" customFormat="1">
      <c r="A103" s="23">
        <v>30</v>
      </c>
      <c r="B103" s="24" t="s">
        <v>60</v>
      </c>
      <c r="C103" s="25">
        <v>6185</v>
      </c>
      <c r="D103" s="25">
        <v>0</v>
      </c>
      <c r="E103" s="25">
        <v>671249</v>
      </c>
      <c r="F103" s="36">
        <v>557955</v>
      </c>
      <c r="G103" s="25">
        <f>SUM(C103:F103)</f>
        <v>1235389</v>
      </c>
      <c r="H103" s="26">
        <v>9.5601478494623642</v>
      </c>
      <c r="I103" s="26" t="s">
        <v>206</v>
      </c>
      <c r="J103" s="26">
        <v>1037.5488575268816</v>
      </c>
      <c r="K103" s="26">
        <v>862.43044354838707</v>
      </c>
      <c r="L103" s="26">
        <f t="shared" si="15"/>
        <v>1909.539448924731</v>
      </c>
    </row>
    <row r="104" spans="1:12" s="35" customFormat="1">
      <c r="A104" s="34"/>
      <c r="B104" s="34" t="s">
        <v>134</v>
      </c>
      <c r="C104" s="17"/>
      <c r="D104" s="17"/>
      <c r="E104" s="17">
        <v>671249</v>
      </c>
      <c r="F104" s="17">
        <v>557955</v>
      </c>
      <c r="G104" s="27">
        <f>E104+F104</f>
        <v>1229204</v>
      </c>
      <c r="H104" s="27"/>
      <c r="I104" s="27"/>
      <c r="J104" s="27">
        <v>1037.5488575268816</v>
      </c>
      <c r="K104" s="27">
        <v>862.43044354838707</v>
      </c>
      <c r="L104" s="27">
        <f t="shared" si="15"/>
        <v>1899.9793010752687</v>
      </c>
    </row>
    <row r="105" spans="1:12" s="35" customFormat="1">
      <c r="A105" s="18">
        <v>31</v>
      </c>
      <c r="B105" s="19" t="s">
        <v>62</v>
      </c>
      <c r="C105" s="20">
        <v>461382</v>
      </c>
      <c r="D105" s="20">
        <v>92166</v>
      </c>
      <c r="E105" s="20">
        <v>4045252</v>
      </c>
      <c r="F105" s="20">
        <v>1682019</v>
      </c>
      <c r="G105" s="20">
        <f>SUM(C105:F105)</f>
        <v>6280819</v>
      </c>
      <c r="H105" s="21">
        <v>713.15766129032249</v>
      </c>
      <c r="I105" s="21">
        <v>142.46088709677417</v>
      </c>
      <c r="J105" s="21">
        <v>6252.7416666666668</v>
      </c>
      <c r="K105" s="21">
        <v>2599.8949596774191</v>
      </c>
      <c r="L105" s="21">
        <f t="shared" si="15"/>
        <v>9708.2551747311827</v>
      </c>
    </row>
    <row r="106" spans="1:12" s="35" customFormat="1">
      <c r="A106" s="34"/>
      <c r="B106" s="34" t="s">
        <v>135</v>
      </c>
      <c r="C106" s="17">
        <v>461382</v>
      </c>
      <c r="D106" s="17">
        <v>92166</v>
      </c>
      <c r="E106" s="17">
        <v>4045252</v>
      </c>
      <c r="F106" s="17">
        <v>1682019</v>
      </c>
      <c r="G106" s="27">
        <f>C106+D106+E106+F106</f>
        <v>6280819</v>
      </c>
      <c r="H106" s="27">
        <v>713.15766129032249</v>
      </c>
      <c r="I106" s="27"/>
      <c r="J106" s="27">
        <v>6252.7416666666668</v>
      </c>
      <c r="K106" s="27">
        <v>2599.8949596774191</v>
      </c>
      <c r="L106" s="27">
        <f t="shared" si="15"/>
        <v>9565.7942876344096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329598</v>
      </c>
      <c r="F107" s="37">
        <v>59583</v>
      </c>
      <c r="G107" s="25">
        <f>SUM(C107:F107)</f>
        <v>389181</v>
      </c>
      <c r="H107" s="26" t="s">
        <v>206</v>
      </c>
      <c r="I107" s="26" t="s">
        <v>206</v>
      </c>
      <c r="J107" s="26">
        <v>509.45927419354837</v>
      </c>
      <c r="K107" s="26">
        <v>92.097379032258047</v>
      </c>
      <c r="L107" s="26">
        <f t="shared" si="15"/>
        <v>601.55665322580637</v>
      </c>
    </row>
    <row r="108" spans="1:12" s="35" customFormat="1" ht="30">
      <c r="A108" s="34"/>
      <c r="B108" s="38" t="s">
        <v>136</v>
      </c>
      <c r="C108" s="17"/>
      <c r="D108" s="17"/>
      <c r="E108" s="17">
        <v>329598</v>
      </c>
      <c r="F108" s="17">
        <v>59583</v>
      </c>
      <c r="G108" s="27">
        <f>SUM(C108:F108)</f>
        <v>389181</v>
      </c>
      <c r="H108" s="27"/>
      <c r="I108" s="27"/>
      <c r="J108" s="27">
        <v>509.45927419354837</v>
      </c>
      <c r="K108" s="27">
        <v>92.097379032258047</v>
      </c>
      <c r="L108" s="27">
        <f t="shared" si="15"/>
        <v>601.55665322580637</v>
      </c>
    </row>
    <row r="109" spans="1:12" s="35" customFormat="1">
      <c r="A109" s="18">
        <v>33</v>
      </c>
      <c r="B109" s="19" t="s">
        <v>66</v>
      </c>
      <c r="C109" s="20">
        <v>105689</v>
      </c>
      <c r="D109" s="20">
        <v>0</v>
      </c>
      <c r="E109" s="20">
        <v>78211</v>
      </c>
      <c r="F109" s="20">
        <v>96703</v>
      </c>
      <c r="G109" s="20">
        <f>SUM(C109:F109)</f>
        <v>280603</v>
      </c>
      <c r="H109" s="21">
        <v>163.36337365591396</v>
      </c>
      <c r="I109" s="21" t="s">
        <v>206</v>
      </c>
      <c r="J109" s="21">
        <v>120.89065860215054</v>
      </c>
      <c r="K109" s="21">
        <v>149.47372311827954</v>
      </c>
      <c r="L109" s="21">
        <f t="shared" si="15"/>
        <v>433.72775537634402</v>
      </c>
    </row>
    <row r="110" spans="1:12" s="35" customFormat="1">
      <c r="A110" s="34"/>
      <c r="B110" s="34" t="s">
        <v>137</v>
      </c>
      <c r="C110" s="17">
        <v>105689</v>
      </c>
      <c r="D110" s="17"/>
      <c r="E110" s="17">
        <v>78211</v>
      </c>
      <c r="F110" s="17">
        <v>96703</v>
      </c>
      <c r="G110" s="27">
        <f t="shared" ref="G110" si="16">G109</f>
        <v>280603</v>
      </c>
      <c r="H110" s="27">
        <v>163.36337365591396</v>
      </c>
      <c r="I110" s="27"/>
      <c r="J110" s="27">
        <v>120.89065860215054</v>
      </c>
      <c r="K110" s="27">
        <v>149.47372311827954</v>
      </c>
      <c r="L110" s="27">
        <f t="shared" si="15"/>
        <v>433.72775537634402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201834</v>
      </c>
      <c r="F111" s="25">
        <v>40545</v>
      </c>
      <c r="G111" s="25">
        <f t="shared" ref="G111:G116" si="17">SUM(C111:F111)</f>
        <v>242379</v>
      </c>
      <c r="H111" s="26" t="s">
        <v>206</v>
      </c>
      <c r="I111" s="26" t="s">
        <v>206</v>
      </c>
      <c r="J111" s="26">
        <v>311.97459677419357</v>
      </c>
      <c r="K111" s="26">
        <v>62.670362903225801</v>
      </c>
      <c r="L111" s="26">
        <f t="shared" si="15"/>
        <v>374.64495967741937</v>
      </c>
    </row>
    <row r="112" spans="1:12" s="35" customFormat="1" ht="30">
      <c r="A112" s="34"/>
      <c r="B112" s="38" t="s">
        <v>138</v>
      </c>
      <c r="C112" s="17"/>
      <c r="D112" s="17"/>
      <c r="E112" s="17">
        <v>48440.159999999996</v>
      </c>
      <c r="F112" s="17">
        <v>2473.2449999999999</v>
      </c>
      <c r="G112" s="27">
        <f t="shared" si="17"/>
        <v>50913.404999999999</v>
      </c>
      <c r="H112" s="27"/>
      <c r="I112" s="27"/>
      <c r="J112" s="27">
        <v>74.873903225806444</v>
      </c>
      <c r="K112" s="27">
        <v>3.8228921370967739</v>
      </c>
      <c r="L112" s="27">
        <f t="shared" si="15"/>
        <v>78.696795362903217</v>
      </c>
    </row>
    <row r="113" spans="1:12" s="35" customFormat="1">
      <c r="A113" s="34"/>
      <c r="B113" s="34" t="s">
        <v>139</v>
      </c>
      <c r="C113" s="17"/>
      <c r="D113" s="17"/>
      <c r="E113" s="17">
        <v>153393.84</v>
      </c>
      <c r="F113" s="17">
        <v>38071.754999999997</v>
      </c>
      <c r="G113" s="27">
        <f t="shared" si="17"/>
        <v>191465.595</v>
      </c>
      <c r="H113" s="27"/>
      <c r="I113" s="27"/>
      <c r="J113" s="27">
        <v>237.10069354838706</v>
      </c>
      <c r="K113" s="27">
        <v>58.847470766129021</v>
      </c>
      <c r="L113" s="27">
        <f t="shared" si="15"/>
        <v>295.94816431451608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134211</v>
      </c>
      <c r="E114" s="25">
        <v>940866</v>
      </c>
      <c r="F114" s="25">
        <v>1181106</v>
      </c>
      <c r="G114" s="25">
        <f t="shared" si="17"/>
        <v>2256183</v>
      </c>
      <c r="H114" s="26" t="s">
        <v>206</v>
      </c>
      <c r="I114" s="26">
        <v>207.44979838709676</v>
      </c>
      <c r="J114" s="26">
        <v>1454.2955645161287</v>
      </c>
      <c r="K114" s="26">
        <v>1825.6342741935482</v>
      </c>
      <c r="L114" s="26">
        <f>H114+I114+J114+K114</f>
        <v>3487.3796370967739</v>
      </c>
    </row>
    <row r="115" spans="1:12" s="35" customFormat="1">
      <c r="A115" s="34"/>
      <c r="B115" s="34" t="s">
        <v>140</v>
      </c>
      <c r="C115" s="17"/>
      <c r="D115" s="17">
        <v>134211</v>
      </c>
      <c r="E115" s="17">
        <v>940866</v>
      </c>
      <c r="F115" s="17">
        <v>1181106</v>
      </c>
      <c r="G115" s="27">
        <f t="shared" si="17"/>
        <v>2256183</v>
      </c>
      <c r="H115" s="27"/>
      <c r="I115" s="27">
        <v>207.44979838709676</v>
      </c>
      <c r="J115" s="27">
        <v>1454.2955645161287</v>
      </c>
      <c r="K115" s="27">
        <v>1825.6342741935482</v>
      </c>
      <c r="L115" s="27">
        <f>H115+I115+J115+K115</f>
        <v>3487.3796370967739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560884</v>
      </c>
      <c r="F116" s="25">
        <v>416235</v>
      </c>
      <c r="G116" s="25">
        <f t="shared" si="17"/>
        <v>977119</v>
      </c>
      <c r="H116" s="26" t="s">
        <v>206</v>
      </c>
      <c r="I116" s="26" t="s">
        <v>206</v>
      </c>
      <c r="J116" s="26">
        <v>866.95779569892466</v>
      </c>
      <c r="K116" s="26">
        <v>643.3739919354839</v>
      </c>
      <c r="L116" s="26">
        <f>H116+I116+J116+K116</f>
        <v>1510.3317876344086</v>
      </c>
    </row>
    <row r="117" spans="1:12" s="35" customFormat="1">
      <c r="A117" s="34"/>
      <c r="B117" s="34" t="s">
        <v>141</v>
      </c>
      <c r="C117" s="17"/>
      <c r="D117" s="17"/>
      <c r="E117" s="17">
        <v>560884</v>
      </c>
      <c r="F117" s="17">
        <v>416235</v>
      </c>
      <c r="G117" s="27">
        <f>SUM(C117:F117)</f>
        <v>977119</v>
      </c>
      <c r="H117" s="27"/>
      <c r="I117" s="27"/>
      <c r="J117" s="27">
        <v>866.95779569892466</v>
      </c>
      <c r="K117" s="27">
        <v>643.3739919354839</v>
      </c>
      <c r="L117" s="27">
        <f>SUM(H117:K117)</f>
        <v>1510.3317876344086</v>
      </c>
    </row>
    <row r="118" spans="1:12" s="35" customFormat="1">
      <c r="A118" s="23">
        <v>37</v>
      </c>
      <c r="B118" s="24" t="s">
        <v>73</v>
      </c>
      <c r="C118" s="25">
        <v>113248</v>
      </c>
      <c r="D118" s="25">
        <v>0</v>
      </c>
      <c r="E118" s="25">
        <v>1078510</v>
      </c>
      <c r="F118" s="25">
        <v>345494</v>
      </c>
      <c r="G118" s="25">
        <f t="shared" ref="G118:G128" si="18">SUM(C118:F118)</f>
        <v>1537252</v>
      </c>
      <c r="H118" s="26">
        <v>175.04731182795697</v>
      </c>
      <c r="I118" s="26" t="s">
        <v>206</v>
      </c>
      <c r="J118" s="26">
        <v>1667.0517473118277</v>
      </c>
      <c r="K118" s="26">
        <v>534.02970430107518</v>
      </c>
      <c r="L118" s="26">
        <f>H118+I118+J118+K118</f>
        <v>2376.12876344086</v>
      </c>
    </row>
    <row r="119" spans="1:12" s="35" customFormat="1">
      <c r="A119" s="34"/>
      <c r="B119" s="34" t="s">
        <v>142</v>
      </c>
      <c r="C119" s="17">
        <v>113248</v>
      </c>
      <c r="D119" s="17"/>
      <c r="E119" s="17">
        <v>316974</v>
      </c>
      <c r="F119" s="17">
        <v>89828</v>
      </c>
      <c r="G119" s="27">
        <f>SUM(C119:F119)</f>
        <v>520050</v>
      </c>
      <c r="H119" s="27">
        <v>175.04731182795697</v>
      </c>
      <c r="I119" s="27"/>
      <c r="J119" s="27">
        <v>489.94637096774193</v>
      </c>
      <c r="K119" s="27">
        <v>138.84704301075269</v>
      </c>
      <c r="L119" s="27">
        <f t="shared" ref="L119:L125" si="19">H119+I119+J119+K119</f>
        <v>803.84072580645159</v>
      </c>
    </row>
    <row r="120" spans="1:12" s="35" customFormat="1">
      <c r="A120" s="34"/>
      <c r="B120" s="34" t="s">
        <v>143</v>
      </c>
      <c r="C120" s="17"/>
      <c r="D120" s="17"/>
      <c r="E120" s="17">
        <v>103321</v>
      </c>
      <c r="F120" s="17"/>
      <c r="G120" s="27">
        <f t="shared" si="18"/>
        <v>103321</v>
      </c>
      <c r="H120" s="27"/>
      <c r="I120" s="27"/>
      <c r="J120" s="27">
        <v>159.70315860215052</v>
      </c>
      <c r="K120" s="27"/>
      <c r="L120" s="27">
        <f t="shared" si="19"/>
        <v>159.70315860215052</v>
      </c>
    </row>
    <row r="121" spans="1:12" s="35" customFormat="1">
      <c r="A121" s="34"/>
      <c r="B121" s="34" t="s">
        <v>144</v>
      </c>
      <c r="C121" s="17"/>
      <c r="D121" s="17"/>
      <c r="E121" s="17">
        <v>15531</v>
      </c>
      <c r="F121" s="17"/>
      <c r="G121" s="27">
        <f t="shared" si="18"/>
        <v>15531</v>
      </c>
      <c r="H121" s="27"/>
      <c r="I121" s="27"/>
      <c r="J121" s="27">
        <v>24.006249999999998</v>
      </c>
      <c r="K121" s="27"/>
      <c r="L121" s="27">
        <f t="shared" si="19"/>
        <v>24.006249999999998</v>
      </c>
    </row>
    <row r="122" spans="1:12" s="35" customFormat="1">
      <c r="A122" s="34"/>
      <c r="B122" s="34" t="s">
        <v>145</v>
      </c>
      <c r="C122" s="17"/>
      <c r="D122" s="17"/>
      <c r="E122" s="17">
        <v>39042</v>
      </c>
      <c r="F122" s="17">
        <v>28365</v>
      </c>
      <c r="G122" s="27">
        <f t="shared" si="18"/>
        <v>67407</v>
      </c>
      <c r="H122" s="27"/>
      <c r="I122" s="27"/>
      <c r="J122" s="27">
        <v>60.347177419354836</v>
      </c>
      <c r="K122" s="27">
        <v>43.84375</v>
      </c>
      <c r="L122" s="27">
        <f t="shared" si="19"/>
        <v>104.19092741935484</v>
      </c>
    </row>
    <row r="123" spans="1:12" s="35" customFormat="1">
      <c r="A123" s="34"/>
      <c r="B123" s="34" t="s">
        <v>146</v>
      </c>
      <c r="C123" s="17"/>
      <c r="D123" s="17"/>
      <c r="E123" s="17">
        <v>33002</v>
      </c>
      <c r="F123" s="17">
        <v>43187</v>
      </c>
      <c r="G123" s="27">
        <f t="shared" si="18"/>
        <v>76189</v>
      </c>
      <c r="H123" s="27"/>
      <c r="I123" s="27"/>
      <c r="J123" s="27">
        <v>51.011155913978492</v>
      </c>
      <c r="K123" s="27">
        <v>66.754099462365588</v>
      </c>
      <c r="L123" s="27">
        <f t="shared" si="19"/>
        <v>117.76525537634407</v>
      </c>
    </row>
    <row r="124" spans="1:12" s="35" customFormat="1">
      <c r="A124" s="34"/>
      <c r="B124" s="34" t="s">
        <v>147</v>
      </c>
      <c r="C124" s="17"/>
      <c r="D124" s="17"/>
      <c r="E124" s="17">
        <v>63740</v>
      </c>
      <c r="F124" s="17">
        <v>112113</v>
      </c>
      <c r="G124" s="27">
        <f t="shared" si="18"/>
        <v>175853</v>
      </c>
      <c r="H124" s="27"/>
      <c r="I124" s="27"/>
      <c r="J124" s="27">
        <v>98.522849462365585</v>
      </c>
      <c r="K124" s="27">
        <v>173.29294354838709</v>
      </c>
      <c r="L124" s="27">
        <f t="shared" si="19"/>
        <v>271.81579301075266</v>
      </c>
    </row>
    <row r="125" spans="1:12" s="35" customFormat="1">
      <c r="A125" s="34"/>
      <c r="B125" s="34" t="s">
        <v>148</v>
      </c>
      <c r="C125" s="17"/>
      <c r="D125" s="17"/>
      <c r="E125" s="17">
        <v>506900</v>
      </c>
      <c r="F125" s="17">
        <v>72001</v>
      </c>
      <c r="G125" s="27">
        <f t="shared" si="18"/>
        <v>578901</v>
      </c>
      <c r="H125" s="27"/>
      <c r="I125" s="27"/>
      <c r="J125" s="27">
        <v>783.51478494623655</v>
      </c>
      <c r="K125" s="27">
        <v>111.29186827956988</v>
      </c>
      <c r="L125" s="27">
        <f t="shared" si="19"/>
        <v>894.80665322580649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443915</v>
      </c>
      <c r="F126" s="40">
        <v>45843</v>
      </c>
      <c r="G126" s="25">
        <f t="shared" si="18"/>
        <v>489758</v>
      </c>
      <c r="H126" s="41" t="s">
        <v>206</v>
      </c>
      <c r="I126" s="41" t="s">
        <v>206</v>
      </c>
      <c r="J126" s="26">
        <v>686.15893817204289</v>
      </c>
      <c r="K126" s="26">
        <v>70.859475806451613</v>
      </c>
      <c r="L126" s="26">
        <f>H126+I126+J126+K126</f>
        <v>757.01841397849455</v>
      </c>
    </row>
    <row r="127" spans="1:12" s="35" customFormat="1" ht="30">
      <c r="A127" s="34"/>
      <c r="B127" s="38" t="s">
        <v>149</v>
      </c>
      <c r="C127" s="17"/>
      <c r="D127" s="17"/>
      <c r="E127" s="17">
        <v>443915</v>
      </c>
      <c r="F127" s="17">
        <v>45843</v>
      </c>
      <c r="G127" s="27">
        <f t="shared" si="18"/>
        <v>489758</v>
      </c>
      <c r="H127" s="27"/>
      <c r="I127" s="27"/>
      <c r="J127" s="27">
        <v>686.15893817204289</v>
      </c>
      <c r="K127" s="27">
        <v>70.859475806451613</v>
      </c>
      <c r="L127" s="27">
        <f>SUM(H127:K127)</f>
        <v>757.01841397849455</v>
      </c>
    </row>
    <row r="128" spans="1:12" s="35" customFormat="1">
      <c r="A128" s="23">
        <v>39</v>
      </c>
      <c r="B128" s="24" t="s">
        <v>76</v>
      </c>
      <c r="C128" s="25">
        <v>112987</v>
      </c>
      <c r="D128" s="25">
        <v>0</v>
      </c>
      <c r="E128" s="25">
        <v>3564791</v>
      </c>
      <c r="F128" s="25">
        <v>2616954</v>
      </c>
      <c r="G128" s="25">
        <f t="shared" si="18"/>
        <v>6294732</v>
      </c>
      <c r="H128" s="26">
        <v>174.64388440860216</v>
      </c>
      <c r="I128" s="26" t="s">
        <v>206</v>
      </c>
      <c r="J128" s="26">
        <v>5510.0936155913978</v>
      </c>
      <c r="K128" s="26">
        <v>4045.0229838709674</v>
      </c>
      <c r="L128" s="26">
        <f>H128+I128+J128+K128</f>
        <v>9729.7604838709667</v>
      </c>
    </row>
    <row r="129" spans="1:12" s="35" customFormat="1">
      <c r="A129" s="34"/>
      <c r="B129" s="34" t="s">
        <v>150</v>
      </c>
      <c r="C129" s="17">
        <v>112987</v>
      </c>
      <c r="D129" s="17">
        <v>0</v>
      </c>
      <c r="E129" s="17">
        <v>3564791</v>
      </c>
      <c r="F129" s="17">
        <v>2616954</v>
      </c>
      <c r="G129" s="27">
        <f>C129+D129+E129+F129</f>
        <v>6294732</v>
      </c>
      <c r="H129" s="27">
        <v>174.64388440860216</v>
      </c>
      <c r="I129" s="27"/>
      <c r="J129" s="27">
        <v>5510.0936155913978</v>
      </c>
      <c r="K129" s="27">
        <v>4045.0229838709674</v>
      </c>
      <c r="L129" s="27">
        <f>H129+I129+J129+K129</f>
        <v>9729.7604838709667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183445</v>
      </c>
      <c r="F130" s="25">
        <v>0</v>
      </c>
      <c r="G130" s="25">
        <f t="shared" ref="G130:G131" si="20">SUM(C130:F130)</f>
        <v>183445</v>
      </c>
      <c r="H130" s="26" t="s">
        <v>206</v>
      </c>
      <c r="I130" s="26" t="s">
        <v>206</v>
      </c>
      <c r="J130" s="26">
        <v>283.55073924731181</v>
      </c>
      <c r="K130" s="26" t="s">
        <v>206</v>
      </c>
      <c r="L130" s="26">
        <f>H130+I130+J130+K130</f>
        <v>283.55073924731181</v>
      </c>
    </row>
    <row r="131" spans="1:12" s="35" customFormat="1">
      <c r="A131" s="34"/>
      <c r="B131" s="34" t="s">
        <v>208</v>
      </c>
      <c r="C131" s="17"/>
      <c r="D131" s="17"/>
      <c r="E131" s="17">
        <v>183445</v>
      </c>
      <c r="F131" s="17"/>
      <c r="G131" s="27">
        <f t="shared" si="20"/>
        <v>183445</v>
      </c>
      <c r="H131" s="27"/>
      <c r="I131" s="27"/>
      <c r="J131" s="27">
        <v>283.55073924731181</v>
      </c>
      <c r="K131" s="27"/>
      <c r="L131" s="27">
        <f>H131+I131+J131+K131</f>
        <v>283.55073924731181</v>
      </c>
    </row>
    <row r="132" spans="1:12" s="35" customFormat="1">
      <c r="A132" s="23">
        <v>41</v>
      </c>
      <c r="B132" s="24" t="s">
        <v>78</v>
      </c>
      <c r="C132" s="25">
        <v>568643</v>
      </c>
      <c r="D132" s="25">
        <v>0</v>
      </c>
      <c r="E132" s="25">
        <v>7324244</v>
      </c>
      <c r="F132" s="25">
        <v>2902333</v>
      </c>
      <c r="G132" s="25">
        <f>SUM(C132:F132)</f>
        <v>10795220</v>
      </c>
      <c r="H132" s="26">
        <v>878.95087365591382</v>
      </c>
      <c r="I132" s="26" t="s">
        <v>206</v>
      </c>
      <c r="J132" s="26">
        <v>11321.076075268817</v>
      </c>
      <c r="K132" s="26">
        <v>4486.1329973118281</v>
      </c>
      <c r="L132" s="26">
        <f>H132+I132+J132+K132</f>
        <v>16686.159946236559</v>
      </c>
    </row>
    <row r="133" spans="1:12" s="35" customFormat="1">
      <c r="A133" s="34"/>
      <c r="B133" s="34" t="s">
        <v>151</v>
      </c>
      <c r="C133" s="17">
        <v>568643</v>
      </c>
      <c r="D133" s="17"/>
      <c r="E133" s="17">
        <v>3002940.04</v>
      </c>
      <c r="F133" s="17">
        <v>957769.89</v>
      </c>
      <c r="G133" s="27">
        <f>SUM(C133:F133)</f>
        <v>4529352.93</v>
      </c>
      <c r="H133" s="27">
        <v>878.95087365591382</v>
      </c>
      <c r="I133" s="27"/>
      <c r="J133" s="27">
        <v>4641.6411908602149</v>
      </c>
      <c r="K133" s="27">
        <v>1480.423889112903</v>
      </c>
      <c r="L133" s="27">
        <f>SUM(H133:K133)</f>
        <v>7001.0159536290321</v>
      </c>
    </row>
    <row r="134" spans="1:12" s="35" customFormat="1">
      <c r="A134" s="34"/>
      <c r="B134" s="34" t="s">
        <v>152</v>
      </c>
      <c r="C134" s="17"/>
      <c r="D134" s="17"/>
      <c r="E134" s="17">
        <v>4321303.96</v>
      </c>
      <c r="F134" s="17">
        <v>1944563.11</v>
      </c>
      <c r="G134" s="27">
        <f>SUM(C134:F134)</f>
        <v>6265867.0700000003</v>
      </c>
      <c r="H134" s="27"/>
      <c r="I134" s="27"/>
      <c r="J134" s="27">
        <v>6679.4348844086016</v>
      </c>
      <c r="K134" s="27">
        <v>3005.7091081989247</v>
      </c>
      <c r="L134" s="27">
        <f>SUM(H134:K134)</f>
        <v>9685.1439926075254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655174</v>
      </c>
      <c r="F135" s="25">
        <v>518495</v>
      </c>
      <c r="G135" s="25">
        <f>SUM(C135:F135)</f>
        <v>1173669</v>
      </c>
      <c r="H135" s="26" t="s">
        <v>206</v>
      </c>
      <c r="I135" s="26" t="s">
        <v>206</v>
      </c>
      <c r="J135" s="26">
        <v>1012.7017473118279</v>
      </c>
      <c r="K135" s="26">
        <v>801.43716397849448</v>
      </c>
      <c r="L135" s="26">
        <f>H135+I135+J135+K135</f>
        <v>1814.1389112903225</v>
      </c>
    </row>
    <row r="136" spans="1:12" s="35" customFormat="1">
      <c r="A136" s="34"/>
      <c r="B136" s="34" t="s">
        <v>153</v>
      </c>
      <c r="C136" s="17"/>
      <c r="D136" s="17"/>
      <c r="E136" s="17">
        <v>655174</v>
      </c>
      <c r="F136" s="17">
        <v>518495</v>
      </c>
      <c r="G136" s="27">
        <f>F136+E136</f>
        <v>1173669</v>
      </c>
      <c r="H136" s="27"/>
      <c r="I136" s="27"/>
      <c r="J136" s="27">
        <v>1012.7017473118279</v>
      </c>
      <c r="K136" s="27">
        <v>801.43716397849448</v>
      </c>
      <c r="L136" s="27">
        <f>H136+I136+J136+K136</f>
        <v>1814.1389112903225</v>
      </c>
    </row>
    <row r="137" spans="1:12" s="35" customFormat="1">
      <c r="A137" s="23">
        <v>43</v>
      </c>
      <c r="B137" s="24" t="s">
        <v>81</v>
      </c>
      <c r="C137" s="42">
        <v>305985</v>
      </c>
      <c r="D137" s="25"/>
      <c r="E137" s="42">
        <v>2991328</v>
      </c>
      <c r="F137" s="42">
        <v>2501632</v>
      </c>
      <c r="G137" s="25">
        <f>SUM(C137:F137)</f>
        <v>5798945</v>
      </c>
      <c r="H137" s="26">
        <v>472.96068548387092</v>
      </c>
      <c r="I137" s="26" t="s">
        <v>206</v>
      </c>
      <c r="J137" s="26">
        <v>4623.6924731182789</v>
      </c>
      <c r="K137" s="26">
        <v>3866.769892473118</v>
      </c>
      <c r="L137" s="26">
        <f>H137+I137+J137+K137</f>
        <v>8963.4230510752677</v>
      </c>
    </row>
    <row r="138" spans="1:12" s="35" customFormat="1">
      <c r="A138" s="34"/>
      <c r="B138" s="34" t="s">
        <v>154</v>
      </c>
      <c r="C138" s="17">
        <v>305985</v>
      </c>
      <c r="D138" s="17"/>
      <c r="E138" s="17">
        <v>267425</v>
      </c>
      <c r="F138" s="17">
        <v>424277</v>
      </c>
      <c r="G138" s="27">
        <f t="shared" ref="G138:G143" si="21">SUM(C138:F138)</f>
        <v>997687</v>
      </c>
      <c r="H138" s="27">
        <v>472.96068548387092</v>
      </c>
      <c r="I138" s="27"/>
      <c r="J138" s="27">
        <v>413.35853494623655</v>
      </c>
      <c r="K138" s="27">
        <v>655.80450268817197</v>
      </c>
      <c r="L138" s="27">
        <f t="shared" ref="L138:L143" si="22">SUM(H138:K138)</f>
        <v>1542.1237231182795</v>
      </c>
    </row>
    <row r="139" spans="1:12" s="35" customFormat="1">
      <c r="A139" s="34"/>
      <c r="B139" s="34" t="s">
        <v>155</v>
      </c>
      <c r="C139" s="17"/>
      <c r="D139" s="17"/>
      <c r="E139" s="17">
        <v>1287468</v>
      </c>
      <c r="F139" s="17">
        <v>1190026</v>
      </c>
      <c r="G139" s="27">
        <f t="shared" si="21"/>
        <v>2477494</v>
      </c>
      <c r="H139" s="27"/>
      <c r="I139" s="27"/>
      <c r="J139" s="27">
        <v>1990.0379032258063</v>
      </c>
      <c r="K139" s="27">
        <v>1839.4219086021503</v>
      </c>
      <c r="L139" s="27">
        <f t="shared" si="22"/>
        <v>3829.4598118279564</v>
      </c>
    </row>
    <row r="140" spans="1:12" s="35" customFormat="1">
      <c r="A140" s="34"/>
      <c r="B140" s="34" t="s">
        <v>156</v>
      </c>
      <c r="C140" s="17"/>
      <c r="D140" s="17"/>
      <c r="E140" s="17">
        <v>647623</v>
      </c>
      <c r="F140" s="17"/>
      <c r="G140" s="27">
        <f t="shared" si="21"/>
        <v>647623</v>
      </c>
      <c r="H140" s="27"/>
      <c r="I140" s="27"/>
      <c r="J140" s="27">
        <v>1001.0301747311828</v>
      </c>
      <c r="K140" s="27"/>
      <c r="L140" s="27">
        <f t="shared" si="22"/>
        <v>1001.0301747311828</v>
      </c>
    </row>
    <row r="141" spans="1:12" s="35" customFormat="1">
      <c r="A141" s="34"/>
      <c r="B141" s="34" t="s">
        <v>157</v>
      </c>
      <c r="C141" s="17"/>
      <c r="D141" s="17"/>
      <c r="E141" s="17">
        <v>431647</v>
      </c>
      <c r="F141" s="17">
        <v>757744</v>
      </c>
      <c r="G141" s="27">
        <f t="shared" si="21"/>
        <v>1189391</v>
      </c>
      <c r="H141" s="27"/>
      <c r="I141" s="27"/>
      <c r="J141" s="27">
        <v>667.19630376344071</v>
      </c>
      <c r="K141" s="27">
        <v>1171.2440860215054</v>
      </c>
      <c r="L141" s="27">
        <f t="shared" si="22"/>
        <v>1838.4403897849461</v>
      </c>
    </row>
    <row r="142" spans="1:12" s="35" customFormat="1">
      <c r="A142" s="34"/>
      <c r="B142" s="34" t="s">
        <v>158</v>
      </c>
      <c r="C142" s="17"/>
      <c r="D142" s="17"/>
      <c r="E142" s="17">
        <v>62220</v>
      </c>
      <c r="F142" s="17">
        <v>129585</v>
      </c>
      <c r="G142" s="27">
        <f t="shared" si="21"/>
        <v>191805</v>
      </c>
      <c r="H142" s="27"/>
      <c r="I142" s="27"/>
      <c r="J142" s="27">
        <v>96.173387096774178</v>
      </c>
      <c r="K142" s="27">
        <v>200.29939516129033</v>
      </c>
      <c r="L142" s="27">
        <f t="shared" si="22"/>
        <v>296.47278225806451</v>
      </c>
    </row>
    <row r="143" spans="1:12" s="35" customFormat="1">
      <c r="A143" s="34"/>
      <c r="B143" s="34" t="s">
        <v>159</v>
      </c>
      <c r="C143" s="17"/>
      <c r="D143" s="17"/>
      <c r="E143" s="17">
        <v>294945</v>
      </c>
      <c r="F143" s="17"/>
      <c r="G143" s="27">
        <f t="shared" si="21"/>
        <v>294945</v>
      </c>
      <c r="H143" s="27"/>
      <c r="I143" s="27"/>
      <c r="J143" s="27">
        <v>455.89616935483866</v>
      </c>
      <c r="K143" s="27"/>
      <c r="L143" s="27">
        <f t="shared" si="22"/>
        <v>455.89616935483866</v>
      </c>
    </row>
    <row r="144" spans="1:12" s="35" customFormat="1">
      <c r="A144" s="23">
        <v>44</v>
      </c>
      <c r="B144" s="24" t="s">
        <v>82</v>
      </c>
      <c r="C144" s="25">
        <v>892777</v>
      </c>
      <c r="D144" s="25">
        <v>116771</v>
      </c>
      <c r="E144" s="42">
        <v>3573753</v>
      </c>
      <c r="F144" s="25">
        <v>1030395</v>
      </c>
      <c r="G144" s="25">
        <f>SUM(C144:F144)</f>
        <v>5613696</v>
      </c>
      <c r="H144" s="26">
        <v>1379.964448924731</v>
      </c>
      <c r="I144" s="26">
        <v>180.49280913978492</v>
      </c>
      <c r="J144" s="26">
        <v>5523.9461693548383</v>
      </c>
      <c r="K144" s="26">
        <v>1592.6804435483868</v>
      </c>
      <c r="L144" s="26">
        <f>H144+I144+J144+K144</f>
        <v>8677.0838709677409</v>
      </c>
    </row>
    <row r="145" spans="1:12" s="35" customFormat="1">
      <c r="A145" s="34"/>
      <c r="B145" s="34" t="s">
        <v>160</v>
      </c>
      <c r="C145" s="17">
        <v>892777</v>
      </c>
      <c r="D145" s="17">
        <v>116771</v>
      </c>
      <c r="E145" s="17">
        <v>2011757</v>
      </c>
      <c r="F145" s="17">
        <v>774471</v>
      </c>
      <c r="G145" s="27">
        <f>C145+D145+E145+F145</f>
        <v>3795776</v>
      </c>
      <c r="H145" s="27">
        <v>1379.964448924731</v>
      </c>
      <c r="I145" s="27">
        <v>180.49280913978492</v>
      </c>
      <c r="J145" s="27">
        <v>3109.5706317204299</v>
      </c>
      <c r="K145" s="27">
        <v>1197.0989919354836</v>
      </c>
      <c r="L145" s="27">
        <f>H145+I145+J145+K145</f>
        <v>5867.1268817204291</v>
      </c>
    </row>
    <row r="146" spans="1:12" s="35" customFormat="1">
      <c r="A146" s="34"/>
      <c r="B146" s="34" t="s">
        <v>161</v>
      </c>
      <c r="C146" s="17"/>
      <c r="D146" s="17"/>
      <c r="E146" s="17">
        <v>1531084</v>
      </c>
      <c r="F146" s="17">
        <v>238754</v>
      </c>
      <c r="G146" s="27">
        <f>C146+D146+E146+F146</f>
        <v>1769838</v>
      </c>
      <c r="H146" s="27"/>
      <c r="I146" s="27"/>
      <c r="J146" s="27">
        <v>2366.5948924731183</v>
      </c>
      <c r="K146" s="27">
        <v>369.04180107526878</v>
      </c>
      <c r="L146" s="27">
        <f>H146+I146+J146+K146</f>
        <v>2735.636693548387</v>
      </c>
    </row>
    <row r="147" spans="1:12" s="35" customFormat="1">
      <c r="A147" s="34"/>
      <c r="B147" s="34" t="s">
        <v>162</v>
      </c>
      <c r="C147" s="17"/>
      <c r="D147" s="17"/>
      <c r="E147" s="17">
        <v>30912</v>
      </c>
      <c r="F147" s="17">
        <v>17170</v>
      </c>
      <c r="G147" s="27">
        <f>C147+D147+E147+F147</f>
        <v>48082</v>
      </c>
      <c r="H147" s="27"/>
      <c r="I147" s="27"/>
      <c r="J147" s="27">
        <v>47.780645161290316</v>
      </c>
      <c r="K147" s="27">
        <v>26.539650537634408</v>
      </c>
      <c r="L147" s="27">
        <f>H147+I147+J147+K147</f>
        <v>74.320295698924724</v>
      </c>
    </row>
    <row r="148" spans="1:12" s="35" customFormat="1">
      <c r="A148" s="23">
        <v>45</v>
      </c>
      <c r="B148" s="24" t="s">
        <v>84</v>
      </c>
      <c r="C148" s="25">
        <v>204302</v>
      </c>
      <c r="D148" s="25">
        <v>10862</v>
      </c>
      <c r="E148" s="43">
        <v>3709243</v>
      </c>
      <c r="F148" s="41">
        <v>3294078</v>
      </c>
      <c r="G148" s="25">
        <f>SUM(C148:F148)</f>
        <v>7218485</v>
      </c>
      <c r="H148" s="26">
        <v>315.78938172043013</v>
      </c>
      <c r="I148" s="26">
        <v>16.789381720430107</v>
      </c>
      <c r="J148" s="26">
        <v>5733.3729166666662</v>
      </c>
      <c r="K148" s="26">
        <v>5091.6528225806451</v>
      </c>
      <c r="L148" s="26">
        <f>H148+I148+J148+K148</f>
        <v>11157.604502688171</v>
      </c>
    </row>
    <row r="149" spans="1:12" s="35" customFormat="1">
      <c r="A149" s="34"/>
      <c r="B149" s="34" t="s">
        <v>163</v>
      </c>
      <c r="C149" s="17">
        <v>204302</v>
      </c>
      <c r="D149" s="17">
        <v>10862</v>
      </c>
      <c r="E149" s="17">
        <v>3709243</v>
      </c>
      <c r="F149" s="17">
        <v>3294078</v>
      </c>
      <c r="G149" s="17">
        <f>G148</f>
        <v>7218485</v>
      </c>
      <c r="H149" s="27"/>
      <c r="I149" s="27">
        <v>16.789381720430107</v>
      </c>
      <c r="J149" s="27">
        <v>5733.3729166666662</v>
      </c>
      <c r="K149" s="27">
        <v>5091.6528225806451</v>
      </c>
      <c r="L149" s="27">
        <f t="shared" ref="L149:L160" si="23">H149+I149+J149+K149</f>
        <v>10841.815120967742</v>
      </c>
    </row>
    <row r="150" spans="1:12" s="35" customFormat="1">
      <c r="A150" s="23">
        <v>46</v>
      </c>
      <c r="B150" s="24" t="s">
        <v>85</v>
      </c>
      <c r="C150" s="25">
        <v>16698</v>
      </c>
      <c r="D150" s="25">
        <v>0</v>
      </c>
      <c r="E150" s="42">
        <v>867151</v>
      </c>
      <c r="F150" s="25">
        <v>684982</v>
      </c>
      <c r="G150" s="25">
        <f t="shared" ref="G150:G161" si="24">SUM(C150:F150)</f>
        <v>1568831</v>
      </c>
      <c r="H150" s="26">
        <v>25.810080645161289</v>
      </c>
      <c r="I150" s="26" t="s">
        <v>206</v>
      </c>
      <c r="J150" s="26">
        <v>1340.3543682795698</v>
      </c>
      <c r="K150" s="26">
        <v>1058.7759408602149</v>
      </c>
      <c r="L150" s="26">
        <f t="shared" si="23"/>
        <v>2424.9403897849461</v>
      </c>
    </row>
    <row r="151" spans="1:12" s="35" customFormat="1">
      <c r="A151" s="34"/>
      <c r="B151" s="34" t="s">
        <v>164</v>
      </c>
      <c r="C151" s="17">
        <v>16698</v>
      </c>
      <c r="D151" s="17"/>
      <c r="E151" s="17">
        <v>867151</v>
      </c>
      <c r="F151" s="17">
        <v>684982</v>
      </c>
      <c r="G151" s="27">
        <f t="shared" si="24"/>
        <v>1568831</v>
      </c>
      <c r="H151" s="27">
        <v>25.810080645161289</v>
      </c>
      <c r="I151" s="27"/>
      <c r="J151" s="27">
        <v>1340.3543682795698</v>
      </c>
      <c r="K151" s="27">
        <v>1058.7759408602149</v>
      </c>
      <c r="L151" s="27">
        <f t="shared" si="23"/>
        <v>2424.9403897849461</v>
      </c>
    </row>
    <row r="152" spans="1:12" s="35" customFormat="1">
      <c r="A152" s="23">
        <v>47</v>
      </c>
      <c r="B152" s="24" t="s">
        <v>87</v>
      </c>
      <c r="C152" s="25">
        <v>0</v>
      </c>
      <c r="D152" s="25">
        <v>0</v>
      </c>
      <c r="E152" s="25">
        <v>2392098</v>
      </c>
      <c r="F152" s="25">
        <v>872034</v>
      </c>
      <c r="G152" s="25">
        <f t="shared" si="24"/>
        <v>3264132</v>
      </c>
      <c r="H152" s="26" t="s">
        <v>206</v>
      </c>
      <c r="I152" s="26" t="s">
        <v>206</v>
      </c>
      <c r="J152" s="26">
        <v>3697.4633064516129</v>
      </c>
      <c r="K152" s="26">
        <v>1347.9020161290321</v>
      </c>
      <c r="L152" s="26">
        <f t="shared" si="23"/>
        <v>5045.3653225806447</v>
      </c>
    </row>
    <row r="153" spans="1:12" s="35" customFormat="1">
      <c r="A153" s="34"/>
      <c r="B153" s="34" t="s">
        <v>165</v>
      </c>
      <c r="C153" s="17">
        <v>0</v>
      </c>
      <c r="D153" s="17"/>
      <c r="E153" s="17">
        <v>155486.37</v>
      </c>
      <c r="F153" s="17">
        <v>103772.046</v>
      </c>
      <c r="G153" s="27">
        <f t="shared" si="24"/>
        <v>259258.416</v>
      </c>
      <c r="H153" s="27" t="s">
        <v>206</v>
      </c>
      <c r="I153" s="27"/>
      <c r="J153" s="27">
        <v>240.33511491935479</v>
      </c>
      <c r="K153" s="27">
        <v>160.40033991935485</v>
      </c>
      <c r="L153" s="27">
        <f t="shared" si="23"/>
        <v>400.73545483870964</v>
      </c>
    </row>
    <row r="154" spans="1:12" s="35" customFormat="1">
      <c r="A154" s="34"/>
      <c r="B154" s="34" t="s">
        <v>166</v>
      </c>
      <c r="C154" s="17"/>
      <c r="D154" s="17"/>
      <c r="E154" s="17">
        <v>62194.547999999995</v>
      </c>
      <c r="F154" s="17"/>
      <c r="G154" s="27">
        <f t="shared" si="24"/>
        <v>62194.547999999995</v>
      </c>
      <c r="H154" s="27"/>
      <c r="I154" s="27"/>
      <c r="J154" s="27">
        <v>96.134045967741926</v>
      </c>
      <c r="K154" s="27"/>
      <c r="L154" s="27">
        <f t="shared" si="23"/>
        <v>96.134045967741926</v>
      </c>
    </row>
    <row r="155" spans="1:12" s="35" customFormat="1">
      <c r="A155" s="34"/>
      <c r="B155" s="34" t="s">
        <v>167</v>
      </c>
      <c r="C155" s="17"/>
      <c r="D155" s="17"/>
      <c r="E155" s="17">
        <v>191367.84</v>
      </c>
      <c r="F155" s="17">
        <v>36625.428</v>
      </c>
      <c r="G155" s="27">
        <f t="shared" si="24"/>
        <v>227993.26799999998</v>
      </c>
      <c r="H155" s="27"/>
      <c r="I155" s="27"/>
      <c r="J155" s="27">
        <v>295.79706451612896</v>
      </c>
      <c r="K155" s="27">
        <v>56.611884677419354</v>
      </c>
      <c r="L155" s="27">
        <f t="shared" si="23"/>
        <v>352.40894919354832</v>
      </c>
    </row>
    <row r="156" spans="1:12" s="35" customFormat="1">
      <c r="A156" s="34"/>
      <c r="B156" s="34" t="s">
        <v>168</v>
      </c>
      <c r="C156" s="17"/>
      <c r="D156" s="17"/>
      <c r="E156" s="17">
        <v>803744.92800000007</v>
      </c>
      <c r="F156" s="17">
        <v>192719.514</v>
      </c>
      <c r="G156" s="27">
        <f t="shared" si="24"/>
        <v>996464.44200000004</v>
      </c>
      <c r="H156" s="27"/>
      <c r="I156" s="27"/>
      <c r="J156" s="27">
        <v>1242.347670967742</v>
      </c>
      <c r="K156" s="27">
        <v>297.88634556451609</v>
      </c>
      <c r="L156" s="27">
        <f t="shared" si="23"/>
        <v>1540.234016532258</v>
      </c>
    </row>
    <row r="157" spans="1:12" s="35" customFormat="1">
      <c r="A157" s="34"/>
      <c r="B157" s="34" t="s">
        <v>169</v>
      </c>
      <c r="C157" s="17"/>
      <c r="D157" s="17"/>
      <c r="E157" s="17">
        <v>842018.49599999969</v>
      </c>
      <c r="F157" s="17">
        <v>354045.80400000012</v>
      </c>
      <c r="G157" s="27">
        <f t="shared" si="24"/>
        <v>1196064.2999999998</v>
      </c>
      <c r="H157" s="27"/>
      <c r="I157" s="27"/>
      <c r="J157" s="27">
        <v>1301.5070838709673</v>
      </c>
      <c r="K157" s="27">
        <v>547.24821854838729</v>
      </c>
      <c r="L157" s="27">
        <f t="shared" si="23"/>
        <v>1848.7553024193546</v>
      </c>
    </row>
    <row r="158" spans="1:12" s="35" customFormat="1">
      <c r="A158" s="34"/>
      <c r="B158" s="34" t="s">
        <v>170</v>
      </c>
      <c r="C158" s="17"/>
      <c r="D158" s="17"/>
      <c r="E158" s="17">
        <v>133957.48800000001</v>
      </c>
      <c r="F158" s="17">
        <v>65402.549999999996</v>
      </c>
      <c r="G158" s="27">
        <f t="shared" si="24"/>
        <v>199360.038</v>
      </c>
      <c r="H158" s="27"/>
      <c r="I158" s="27"/>
      <c r="J158" s="27">
        <v>207.05794516129032</v>
      </c>
      <c r="K158" s="27">
        <v>101.09265120967741</v>
      </c>
      <c r="L158" s="27">
        <f t="shared" si="23"/>
        <v>308.15059637096772</v>
      </c>
    </row>
    <row r="159" spans="1:12" s="35" customFormat="1">
      <c r="A159" s="34"/>
      <c r="B159" s="34" t="s">
        <v>171</v>
      </c>
      <c r="C159" s="17"/>
      <c r="D159" s="17"/>
      <c r="E159" s="17">
        <v>121996.99799999999</v>
      </c>
      <c r="F159" s="17">
        <v>42729.666000000005</v>
      </c>
      <c r="G159" s="27">
        <f t="shared" si="24"/>
        <v>164726.66399999999</v>
      </c>
      <c r="H159" s="27"/>
      <c r="I159" s="27"/>
      <c r="J159" s="27">
        <v>188.57062862903223</v>
      </c>
      <c r="K159" s="27">
        <v>66.047198790322582</v>
      </c>
      <c r="L159" s="27">
        <f t="shared" si="23"/>
        <v>254.6178274193548</v>
      </c>
    </row>
    <row r="160" spans="1:12" s="35" customFormat="1">
      <c r="A160" s="34"/>
      <c r="B160" s="34" t="s">
        <v>172</v>
      </c>
      <c r="C160" s="17"/>
      <c r="D160" s="17"/>
      <c r="E160" s="17">
        <v>81331.332000000009</v>
      </c>
      <c r="F160" s="17">
        <v>76738.991999999998</v>
      </c>
      <c r="G160" s="27">
        <f t="shared" si="24"/>
        <v>158070.32400000002</v>
      </c>
      <c r="H160" s="27"/>
      <c r="I160" s="27"/>
      <c r="J160" s="27">
        <v>125.71375241935485</v>
      </c>
      <c r="K160" s="27">
        <v>118.61537741935483</v>
      </c>
      <c r="L160" s="27">
        <f t="shared" si="23"/>
        <v>244.32912983870966</v>
      </c>
    </row>
    <row r="161" spans="1:12" s="35" customFormat="1">
      <c r="A161" s="23">
        <v>48</v>
      </c>
      <c r="B161" s="24" t="s">
        <v>89</v>
      </c>
      <c r="C161" s="25">
        <v>264997</v>
      </c>
      <c r="D161" s="25">
        <v>0</v>
      </c>
      <c r="E161" s="42">
        <v>1365940</v>
      </c>
      <c r="F161" s="25">
        <v>485273</v>
      </c>
      <c r="G161" s="25">
        <f t="shared" si="24"/>
        <v>2116210</v>
      </c>
      <c r="H161" s="26">
        <v>409.60557795698924</v>
      </c>
      <c r="I161" s="26" t="s">
        <v>206</v>
      </c>
      <c r="J161" s="26">
        <v>2111.3319892473119</v>
      </c>
      <c r="K161" s="26">
        <v>750.08595430107516</v>
      </c>
      <c r="L161" s="26">
        <f>H161+I161+J161+K161</f>
        <v>3271.0235215053763</v>
      </c>
    </row>
    <row r="162" spans="1:12" s="35" customFormat="1">
      <c r="A162" s="34"/>
      <c r="B162" s="34" t="s">
        <v>173</v>
      </c>
      <c r="C162" s="17">
        <v>264997</v>
      </c>
      <c r="D162" s="17">
        <v>0</v>
      </c>
      <c r="E162" s="17">
        <v>1365940</v>
      </c>
      <c r="F162" s="17">
        <v>485273</v>
      </c>
      <c r="G162" s="27">
        <f>G161*100%</f>
        <v>2116210</v>
      </c>
      <c r="H162" s="27">
        <v>409.60557795698924</v>
      </c>
      <c r="I162" s="27"/>
      <c r="J162" s="27">
        <v>2111.3319892473119</v>
      </c>
      <c r="K162" s="27">
        <v>750.08595430107516</v>
      </c>
      <c r="L162" s="27">
        <f>SUM(H162:K162)</f>
        <v>3271.0235215053763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8219</v>
      </c>
      <c r="E163" s="42">
        <v>1792596</v>
      </c>
      <c r="F163" s="25">
        <v>957647</v>
      </c>
      <c r="G163" s="25">
        <f>SUM(C163:F163)</f>
        <v>2758462</v>
      </c>
      <c r="H163" s="26" t="s">
        <v>206</v>
      </c>
      <c r="I163" s="26">
        <v>12.704099462365591</v>
      </c>
      <c r="J163" s="26">
        <v>2770.8137096774194</v>
      </c>
      <c r="K163" s="26">
        <v>1480.2339381720428</v>
      </c>
      <c r="L163" s="26">
        <f t="shared" ref="L163:L202" si="25">SUM(H163:K163)</f>
        <v>4263.7517473118278</v>
      </c>
    </row>
    <row r="164" spans="1:12" s="35" customFormat="1">
      <c r="A164" s="34"/>
      <c r="B164" s="34" t="s">
        <v>174</v>
      </c>
      <c r="C164" s="17"/>
      <c r="D164" s="17">
        <v>8219</v>
      </c>
      <c r="E164" s="17">
        <v>1792596</v>
      </c>
      <c r="F164" s="17">
        <v>957647</v>
      </c>
      <c r="G164" s="27">
        <f>G163*100%</f>
        <v>2758462</v>
      </c>
      <c r="H164" s="27"/>
      <c r="I164" s="27">
        <v>12.704099462365591</v>
      </c>
      <c r="J164" s="27">
        <v>2770.8137096774194</v>
      </c>
      <c r="K164" s="27">
        <v>1480.2339381720428</v>
      </c>
      <c r="L164" s="27">
        <f t="shared" si="25"/>
        <v>4263.7517473118278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120601</v>
      </c>
      <c r="F165" s="25">
        <v>183156</v>
      </c>
      <c r="G165" s="25">
        <f>SUM(C165:F165)</f>
        <v>303757</v>
      </c>
      <c r="H165" s="26" t="s">
        <v>206</v>
      </c>
      <c r="I165" s="26" t="s">
        <v>206</v>
      </c>
      <c r="J165" s="26">
        <v>186.41283602150537</v>
      </c>
      <c r="K165" s="26">
        <v>283.10403225806448</v>
      </c>
      <c r="L165" s="26">
        <f t="shared" si="25"/>
        <v>469.51686827956985</v>
      </c>
    </row>
    <row r="166" spans="1:12" s="35" customFormat="1">
      <c r="A166" s="34"/>
      <c r="B166" s="34" t="s">
        <v>175</v>
      </c>
      <c r="C166" s="17"/>
      <c r="D166" s="17"/>
      <c r="E166" s="17">
        <v>120601</v>
      </c>
      <c r="F166" s="17">
        <v>183156</v>
      </c>
      <c r="G166" s="27">
        <f>G165</f>
        <v>303757</v>
      </c>
      <c r="H166" s="27"/>
      <c r="I166" s="27"/>
      <c r="J166" s="27">
        <v>186.41283602150537</v>
      </c>
      <c r="K166" s="27">
        <v>283.10403225806448</v>
      </c>
      <c r="L166" s="27">
        <f t="shared" si="25"/>
        <v>469.51686827956985</v>
      </c>
    </row>
    <row r="167" spans="1:12" s="35" customFormat="1">
      <c r="A167" s="23">
        <v>51</v>
      </c>
      <c r="B167" s="24" t="s">
        <v>95</v>
      </c>
      <c r="C167" s="25">
        <v>10571</v>
      </c>
      <c r="D167" s="25">
        <v>0</v>
      </c>
      <c r="E167" s="42">
        <v>4331413</v>
      </c>
      <c r="F167" s="25">
        <v>768617</v>
      </c>
      <c r="G167" s="25">
        <f>SUM(C167:F167)</f>
        <v>5110601</v>
      </c>
      <c r="H167" s="26">
        <v>16.339583333333334</v>
      </c>
      <c r="I167" s="26" t="s">
        <v>206</v>
      </c>
      <c r="J167" s="26">
        <v>6695.0604166666662</v>
      </c>
      <c r="K167" s="26">
        <v>1188.0504704301075</v>
      </c>
      <c r="L167" s="26">
        <f t="shared" si="25"/>
        <v>7899.4504704301071</v>
      </c>
    </row>
    <row r="168" spans="1:12" s="35" customFormat="1">
      <c r="A168" s="34"/>
      <c r="B168" s="34" t="s">
        <v>176</v>
      </c>
      <c r="C168" s="17">
        <v>10571</v>
      </c>
      <c r="D168" s="17">
        <v>0</v>
      </c>
      <c r="E168" s="17">
        <v>4331413</v>
      </c>
      <c r="F168" s="17">
        <v>768617</v>
      </c>
      <c r="G168" s="27">
        <f>G167*100%</f>
        <v>5110601</v>
      </c>
      <c r="H168" s="27">
        <v>16.339583333333334</v>
      </c>
      <c r="I168" s="27"/>
      <c r="J168" s="27">
        <v>6695.0604166666662</v>
      </c>
      <c r="K168" s="27">
        <v>1188.0504704301075</v>
      </c>
      <c r="L168" s="27">
        <f t="shared" si="25"/>
        <v>7899.4504704301071</v>
      </c>
    </row>
    <row r="169" spans="1:12" s="35" customFormat="1">
      <c r="A169" s="23">
        <v>52</v>
      </c>
      <c r="B169" s="24" t="s">
        <v>97</v>
      </c>
      <c r="C169" s="25">
        <v>691506</v>
      </c>
      <c r="D169" s="25">
        <v>0</v>
      </c>
      <c r="E169" s="25">
        <v>1229958</v>
      </c>
      <c r="F169" s="25">
        <v>1903680</v>
      </c>
      <c r="G169" s="25">
        <f t="shared" ref="G169:G198" si="26">SUM(C169:F169)</f>
        <v>3825144</v>
      </c>
      <c r="H169" s="26">
        <v>1068.8600806451614</v>
      </c>
      <c r="I169" s="26" t="s">
        <v>206</v>
      </c>
      <c r="J169" s="26">
        <v>1901.1447580645161</v>
      </c>
      <c r="K169" s="26">
        <v>2942.5161290322576</v>
      </c>
      <c r="L169" s="26">
        <f t="shared" si="25"/>
        <v>5912.5209677419352</v>
      </c>
    </row>
    <row r="170" spans="1:12" s="35" customFormat="1">
      <c r="A170" s="34"/>
      <c r="B170" s="34" t="s">
        <v>177</v>
      </c>
      <c r="C170" s="17">
        <v>691506</v>
      </c>
      <c r="D170" s="17"/>
      <c r="E170" s="17">
        <v>1034026</v>
      </c>
      <c r="F170" s="17">
        <v>1685845</v>
      </c>
      <c r="G170" s="27">
        <f>SUM(C170:F170)</f>
        <v>3411377</v>
      </c>
      <c r="H170" s="27">
        <v>1068.8600806451614</v>
      </c>
      <c r="I170" s="27"/>
      <c r="J170" s="27">
        <v>1598.2928763440859</v>
      </c>
      <c r="K170" s="27">
        <v>2605.8088037634407</v>
      </c>
      <c r="L170" s="27">
        <f t="shared" si="25"/>
        <v>5272.961760752688</v>
      </c>
    </row>
    <row r="171" spans="1:12" s="35" customFormat="1">
      <c r="A171" s="34"/>
      <c r="B171" s="34" t="s">
        <v>178</v>
      </c>
      <c r="C171" s="17"/>
      <c r="D171" s="17"/>
      <c r="E171" s="17">
        <v>195932</v>
      </c>
      <c r="F171" s="17">
        <v>171914</v>
      </c>
      <c r="G171" s="27">
        <f t="shared" si="26"/>
        <v>367846</v>
      </c>
      <c r="H171" s="27"/>
      <c r="I171" s="27"/>
      <c r="J171" s="27">
        <v>302.85188172043013</v>
      </c>
      <c r="K171" s="27">
        <v>265.72728494623652</v>
      </c>
      <c r="L171" s="27">
        <f t="shared" si="25"/>
        <v>568.57916666666665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45921</v>
      </c>
      <c r="G172" s="27">
        <f t="shared" si="26"/>
        <v>45921</v>
      </c>
      <c r="H172" s="27"/>
      <c r="I172" s="27"/>
      <c r="J172" s="27"/>
      <c r="K172" s="27">
        <v>70.980040322580635</v>
      </c>
      <c r="L172" s="27">
        <f t="shared" si="25"/>
        <v>70.980040322580635</v>
      </c>
    </row>
    <row r="173" spans="1:12" s="35" customFormat="1">
      <c r="A173" s="23">
        <v>53</v>
      </c>
      <c r="B173" s="24" t="s">
        <v>98</v>
      </c>
      <c r="C173" s="25">
        <v>632652</v>
      </c>
      <c r="D173" s="25"/>
      <c r="E173" s="25">
        <v>1987252</v>
      </c>
      <c r="F173" s="25">
        <v>1418982</v>
      </c>
      <c r="G173" s="25">
        <f t="shared" si="26"/>
        <v>4038886</v>
      </c>
      <c r="H173" s="26">
        <v>977.88951612903224</v>
      </c>
      <c r="I173" s="26" t="s">
        <v>206</v>
      </c>
      <c r="J173" s="26">
        <v>3071.6932795698922</v>
      </c>
      <c r="K173" s="26">
        <v>2193.3189516129032</v>
      </c>
      <c r="L173" s="26">
        <f t="shared" si="25"/>
        <v>6242.9017473118274</v>
      </c>
    </row>
    <row r="174" spans="1:12" s="35" customFormat="1">
      <c r="A174" s="34"/>
      <c r="B174" s="34" t="s">
        <v>180</v>
      </c>
      <c r="C174" s="17">
        <v>632652</v>
      </c>
      <c r="D174" s="17"/>
      <c r="E174" s="17">
        <v>1987252</v>
      </c>
      <c r="F174" s="17">
        <v>1418982</v>
      </c>
      <c r="G174" s="27">
        <f t="shared" si="26"/>
        <v>4038886</v>
      </c>
      <c r="H174" s="27">
        <v>977.88951612903224</v>
      </c>
      <c r="I174" s="27"/>
      <c r="J174" s="27">
        <v>3071.6932795698922</v>
      </c>
      <c r="K174" s="27">
        <v>2193.3189516129032</v>
      </c>
      <c r="L174" s="27">
        <f t="shared" si="25"/>
        <v>6242.9017473118274</v>
      </c>
    </row>
    <row r="175" spans="1:12" s="35" customFormat="1">
      <c r="A175" s="23">
        <v>54</v>
      </c>
      <c r="B175" s="24" t="s">
        <v>100</v>
      </c>
      <c r="C175" s="25">
        <v>123928</v>
      </c>
      <c r="D175" s="25">
        <v>0</v>
      </c>
      <c r="E175" s="25">
        <v>1609233</v>
      </c>
      <c r="F175" s="25">
        <v>818949</v>
      </c>
      <c r="G175" s="25">
        <f t="shared" si="26"/>
        <v>2552110</v>
      </c>
      <c r="H175" s="26">
        <v>191.555376344086</v>
      </c>
      <c r="I175" s="26" t="s">
        <v>206</v>
      </c>
      <c r="J175" s="26">
        <v>2487.3897177419353</v>
      </c>
      <c r="K175" s="26">
        <v>1265.8485887096772</v>
      </c>
      <c r="L175" s="26">
        <f t="shared" si="25"/>
        <v>3944.7936827956987</v>
      </c>
    </row>
    <row r="176" spans="1:12" s="35" customFormat="1">
      <c r="A176" s="34"/>
      <c r="B176" s="34" t="s">
        <v>181</v>
      </c>
      <c r="C176" s="17"/>
      <c r="D176" s="17"/>
      <c r="E176" s="17">
        <v>260198</v>
      </c>
      <c r="F176" s="17">
        <v>153740</v>
      </c>
      <c r="G176" s="27">
        <f t="shared" si="26"/>
        <v>413938</v>
      </c>
      <c r="H176" s="27"/>
      <c r="I176" s="27"/>
      <c r="J176" s="27">
        <v>402.1877688172043</v>
      </c>
      <c r="K176" s="27">
        <v>237.635752688172</v>
      </c>
      <c r="L176" s="27">
        <f t="shared" si="25"/>
        <v>639.82352150537633</v>
      </c>
    </row>
    <row r="177" spans="1:13" s="35" customFormat="1">
      <c r="A177" s="34"/>
      <c r="B177" s="34" t="s">
        <v>182</v>
      </c>
      <c r="C177" s="17"/>
      <c r="D177" s="17"/>
      <c r="E177" s="17">
        <v>111503</v>
      </c>
      <c r="F177" s="17">
        <v>131839</v>
      </c>
      <c r="G177" s="27">
        <f t="shared" si="26"/>
        <v>243342</v>
      </c>
      <c r="H177" s="27"/>
      <c r="I177" s="27"/>
      <c r="J177" s="27">
        <v>172.35006720430107</v>
      </c>
      <c r="K177" s="27">
        <v>203.78340053763438</v>
      </c>
      <c r="L177" s="27">
        <f t="shared" si="25"/>
        <v>376.13346774193542</v>
      </c>
    </row>
    <row r="178" spans="1:13" s="35" customFormat="1">
      <c r="A178" s="34"/>
      <c r="B178" s="34" t="s">
        <v>183</v>
      </c>
      <c r="C178" s="17"/>
      <c r="D178" s="17"/>
      <c r="E178" s="17">
        <v>12040</v>
      </c>
      <c r="F178" s="17">
        <v>5913</v>
      </c>
      <c r="G178" s="27">
        <f t="shared" si="26"/>
        <v>17953</v>
      </c>
      <c r="H178" s="27"/>
      <c r="I178" s="27"/>
      <c r="J178" s="27">
        <v>18.61021505376344</v>
      </c>
      <c r="K178" s="27">
        <v>9.1397177419354829</v>
      </c>
      <c r="L178" s="27">
        <f t="shared" si="25"/>
        <v>27.749932795698925</v>
      </c>
    </row>
    <row r="179" spans="1:13" s="35" customFormat="1">
      <c r="A179" s="34"/>
      <c r="B179" s="34" t="s">
        <v>184</v>
      </c>
      <c r="C179" s="17"/>
      <c r="D179" s="17"/>
      <c r="E179" s="17">
        <v>33574</v>
      </c>
      <c r="F179" s="17">
        <v>2127</v>
      </c>
      <c r="G179" s="27">
        <f t="shared" si="26"/>
        <v>35701</v>
      </c>
      <c r="H179" s="27"/>
      <c r="I179" s="27"/>
      <c r="J179" s="27">
        <v>51.895295698924727</v>
      </c>
      <c r="K179" s="27">
        <v>3.2877016129032257</v>
      </c>
      <c r="L179" s="27">
        <f t="shared" si="25"/>
        <v>55.182997311827954</v>
      </c>
    </row>
    <row r="180" spans="1:13" s="35" customFormat="1">
      <c r="A180" s="34"/>
      <c r="B180" s="34" t="s">
        <v>210</v>
      </c>
      <c r="C180" s="17"/>
      <c r="D180" s="17"/>
      <c r="E180" s="17"/>
      <c r="F180" s="17">
        <v>7380</v>
      </c>
      <c r="G180" s="27">
        <f t="shared" si="26"/>
        <v>7380</v>
      </c>
      <c r="H180" s="27"/>
      <c r="I180" s="27"/>
      <c r="J180" s="27"/>
      <c r="K180" s="27">
        <v>11.407258064516128</v>
      </c>
      <c r="L180" s="27">
        <f t="shared" si="25"/>
        <v>11.407258064516128</v>
      </c>
    </row>
    <row r="181" spans="1:13" s="35" customFormat="1">
      <c r="A181" s="34"/>
      <c r="B181" s="34" t="s">
        <v>186</v>
      </c>
      <c r="C181" s="17"/>
      <c r="D181" s="17"/>
      <c r="E181" s="17">
        <v>314778</v>
      </c>
      <c r="F181" s="17"/>
      <c r="G181" s="27">
        <f t="shared" si="26"/>
        <v>314778</v>
      </c>
      <c r="H181" s="27"/>
      <c r="I181" s="27"/>
      <c r="J181" s="27">
        <v>486.55201612903221</v>
      </c>
      <c r="K181" s="27"/>
      <c r="L181" s="27">
        <f t="shared" si="25"/>
        <v>486.55201612903221</v>
      </c>
    </row>
    <row r="182" spans="1:13" s="35" customFormat="1">
      <c r="A182" s="34"/>
      <c r="B182" s="34" t="s">
        <v>187</v>
      </c>
      <c r="C182" s="17">
        <v>123928</v>
      </c>
      <c r="D182" s="17"/>
      <c r="E182" s="17">
        <v>88834</v>
      </c>
      <c r="F182" s="17">
        <v>15401</v>
      </c>
      <c r="G182" s="27">
        <f t="shared" si="26"/>
        <v>228163</v>
      </c>
      <c r="H182" s="27">
        <v>191.555376344086</v>
      </c>
      <c r="I182" s="27"/>
      <c r="J182" s="27">
        <v>137.31061827956989</v>
      </c>
      <c r="K182" s="27">
        <v>23.805309139784942</v>
      </c>
      <c r="L182" s="27">
        <f t="shared" si="25"/>
        <v>352.67130376344079</v>
      </c>
    </row>
    <row r="183" spans="1:13" s="35" customFormat="1">
      <c r="A183" s="34"/>
      <c r="B183" s="34" t="s">
        <v>188</v>
      </c>
      <c r="C183" s="17"/>
      <c r="D183" s="17"/>
      <c r="E183" s="17">
        <v>550605</v>
      </c>
      <c r="F183" s="17">
        <v>486629</v>
      </c>
      <c r="G183" s="27">
        <f t="shared" si="26"/>
        <v>1037234</v>
      </c>
      <c r="H183" s="27"/>
      <c r="I183" s="27"/>
      <c r="J183" s="27">
        <v>851.06955645161281</v>
      </c>
      <c r="K183" s="27">
        <v>752.18192204301079</v>
      </c>
      <c r="L183" s="27">
        <f t="shared" si="25"/>
        <v>1603.2514784946236</v>
      </c>
    </row>
    <row r="184" spans="1:13" s="35" customFormat="1">
      <c r="A184" s="34"/>
      <c r="B184" s="34" t="s">
        <v>189</v>
      </c>
      <c r="C184" s="17"/>
      <c r="D184" s="17"/>
      <c r="E184" s="17">
        <v>237701</v>
      </c>
      <c r="F184" s="17">
        <v>15920</v>
      </c>
      <c r="G184" s="27">
        <f t="shared" si="26"/>
        <v>253621</v>
      </c>
      <c r="H184" s="27"/>
      <c r="I184" s="27"/>
      <c r="J184" s="27">
        <v>367.41418010752687</v>
      </c>
      <c r="K184" s="27"/>
      <c r="L184" s="27">
        <f t="shared" si="25"/>
        <v>367.41418010752687</v>
      </c>
      <c r="M184" s="35">
        <v>1</v>
      </c>
    </row>
    <row r="185" spans="1:13" s="35" customFormat="1">
      <c r="A185" s="18">
        <v>55</v>
      </c>
      <c r="B185" s="44" t="s">
        <v>101</v>
      </c>
      <c r="C185" s="20">
        <v>0</v>
      </c>
      <c r="D185" s="20">
        <v>64387</v>
      </c>
      <c r="E185" s="20">
        <v>2700269</v>
      </c>
      <c r="F185" s="20">
        <v>836851</v>
      </c>
      <c r="G185" s="20">
        <f t="shared" si="26"/>
        <v>3601507</v>
      </c>
      <c r="H185" s="21" t="s">
        <v>206</v>
      </c>
      <c r="I185" s="21">
        <v>99.52291666666666</v>
      </c>
      <c r="J185" s="21">
        <v>4173.8028897849463</v>
      </c>
      <c r="K185" s="21">
        <v>1293.519690860215</v>
      </c>
      <c r="L185" s="21">
        <f t="shared" si="25"/>
        <v>5566.8454973118278</v>
      </c>
    </row>
    <row r="186" spans="1:13" s="35" customFormat="1">
      <c r="A186" s="34"/>
      <c r="B186" s="34" t="s">
        <v>190</v>
      </c>
      <c r="C186" s="17"/>
      <c r="D186" s="17"/>
      <c r="E186" s="17">
        <v>807291</v>
      </c>
      <c r="F186" s="17">
        <v>375908</v>
      </c>
      <c r="G186" s="27">
        <f t="shared" si="26"/>
        <v>1183199</v>
      </c>
      <c r="H186" s="27"/>
      <c r="I186" s="27"/>
      <c r="J186" s="27">
        <v>1247.8288306451614</v>
      </c>
      <c r="K186" s="27">
        <v>581.04059139784943</v>
      </c>
      <c r="L186" s="27">
        <f t="shared" si="25"/>
        <v>1828.8694220430107</v>
      </c>
    </row>
    <row r="187" spans="1:13" s="35" customFormat="1">
      <c r="A187" s="34"/>
      <c r="B187" s="34" t="s">
        <v>191</v>
      </c>
      <c r="C187" s="17"/>
      <c r="D187" s="17"/>
      <c r="E187" s="17">
        <v>638554</v>
      </c>
      <c r="F187" s="17">
        <v>53012</v>
      </c>
      <c r="G187" s="27">
        <f t="shared" si="26"/>
        <v>691566</v>
      </c>
      <c r="H187" s="27"/>
      <c r="I187" s="27"/>
      <c r="J187" s="27">
        <v>987.01223118279563</v>
      </c>
      <c r="K187" s="27">
        <v>81.94059139784946</v>
      </c>
      <c r="L187" s="27">
        <f t="shared" si="25"/>
        <v>1068.952822580645</v>
      </c>
    </row>
    <row r="188" spans="1:13" s="35" customFormat="1">
      <c r="A188" s="34"/>
      <c r="B188" s="34" t="s">
        <v>192</v>
      </c>
      <c r="C188" s="17"/>
      <c r="D188" s="17">
        <v>64387</v>
      </c>
      <c r="E188" s="17">
        <v>374408</v>
      </c>
      <c r="F188" s="17">
        <v>170345</v>
      </c>
      <c r="G188" s="27">
        <f t="shared" si="26"/>
        <v>609140</v>
      </c>
      <c r="H188" s="27"/>
      <c r="I188" s="27">
        <v>99.52291666666666</v>
      </c>
      <c r="J188" s="27">
        <v>578.72204301075271</v>
      </c>
      <c r="K188" s="27">
        <v>263.30208333333331</v>
      </c>
      <c r="L188" s="27">
        <f t="shared" si="25"/>
        <v>941.54704301075276</v>
      </c>
    </row>
    <row r="189" spans="1:13" s="35" customFormat="1">
      <c r="A189" s="34"/>
      <c r="B189" s="34" t="s">
        <v>193</v>
      </c>
      <c r="C189" s="17"/>
      <c r="D189" s="17"/>
      <c r="E189" s="17">
        <v>207267</v>
      </c>
      <c r="F189" s="17">
        <v>32369</v>
      </c>
      <c r="G189" s="27">
        <f t="shared" si="26"/>
        <v>239636</v>
      </c>
      <c r="H189" s="27"/>
      <c r="I189" s="27"/>
      <c r="J189" s="27">
        <v>320.37237903225804</v>
      </c>
      <c r="K189" s="27">
        <v>50.032728494623655</v>
      </c>
      <c r="L189" s="27">
        <f t="shared" si="25"/>
        <v>370.40510752688169</v>
      </c>
    </row>
    <row r="190" spans="1:13" s="35" customFormat="1">
      <c r="A190" s="34"/>
      <c r="B190" s="34" t="s">
        <v>194</v>
      </c>
      <c r="C190" s="17"/>
      <c r="D190" s="17"/>
      <c r="E190" s="17"/>
      <c r="F190" s="17">
        <v>12944</v>
      </c>
      <c r="G190" s="27">
        <f t="shared" si="26"/>
        <v>12944</v>
      </c>
      <c r="H190" s="27"/>
      <c r="I190" s="27"/>
      <c r="J190" s="27"/>
      <c r="K190" s="27">
        <v>20.00752688172043</v>
      </c>
      <c r="L190" s="27">
        <f t="shared" si="25"/>
        <v>20.00752688172043</v>
      </c>
    </row>
    <row r="191" spans="1:13" s="35" customFormat="1" ht="30">
      <c r="A191" s="34"/>
      <c r="B191" s="38" t="s">
        <v>195</v>
      </c>
      <c r="C191" s="17"/>
      <c r="D191" s="17"/>
      <c r="E191" s="17">
        <v>123980</v>
      </c>
      <c r="F191" s="17"/>
      <c r="G191" s="27">
        <f t="shared" si="26"/>
        <v>123980</v>
      </c>
      <c r="H191" s="27"/>
      <c r="I191" s="27"/>
      <c r="J191" s="27">
        <v>191.635752688172</v>
      </c>
      <c r="K191" s="27"/>
      <c r="L191" s="27">
        <f t="shared" si="25"/>
        <v>191.635752688172</v>
      </c>
    </row>
    <row r="192" spans="1:13" s="35" customFormat="1">
      <c r="A192" s="34"/>
      <c r="B192" s="34" t="s">
        <v>196</v>
      </c>
      <c r="C192" s="17"/>
      <c r="D192" s="17"/>
      <c r="E192" s="17">
        <v>510526</v>
      </c>
      <c r="F192" s="17">
        <v>179281</v>
      </c>
      <c r="G192" s="27">
        <f t="shared" si="26"/>
        <v>689807</v>
      </c>
      <c r="H192" s="27"/>
      <c r="I192" s="27"/>
      <c r="J192" s="27">
        <v>789.11948924731178</v>
      </c>
      <c r="K192" s="27">
        <v>277.11444892473116</v>
      </c>
      <c r="L192" s="27">
        <f t="shared" si="25"/>
        <v>1066.2339381720431</v>
      </c>
    </row>
    <row r="193" spans="1:12" s="35" customFormat="1">
      <c r="A193" s="34"/>
      <c r="B193" s="34" t="s">
        <v>197</v>
      </c>
      <c r="C193" s="17"/>
      <c r="D193" s="17"/>
      <c r="E193" s="17">
        <v>13698</v>
      </c>
      <c r="F193" s="17"/>
      <c r="G193" s="27">
        <f t="shared" si="26"/>
        <v>13698</v>
      </c>
      <c r="H193" s="27"/>
      <c r="I193" s="27"/>
      <c r="J193" s="27">
        <v>21.172983870967737</v>
      </c>
      <c r="K193" s="27"/>
      <c r="L193" s="27">
        <f t="shared" si="25"/>
        <v>21.172983870967737</v>
      </c>
    </row>
    <row r="194" spans="1:12" s="35" customFormat="1">
      <c r="A194" s="34"/>
      <c r="B194" s="34" t="s">
        <v>198</v>
      </c>
      <c r="C194" s="17"/>
      <c r="D194" s="17"/>
      <c r="E194" s="17">
        <v>24545</v>
      </c>
      <c r="F194" s="17">
        <v>12992</v>
      </c>
      <c r="G194" s="27">
        <f t="shared" si="26"/>
        <v>37537</v>
      </c>
      <c r="H194" s="27"/>
      <c r="I194" s="27"/>
      <c r="J194" s="27">
        <v>37.93918010752688</v>
      </c>
      <c r="K194" s="27">
        <v>20.081720430107524</v>
      </c>
      <c r="L194" s="27">
        <f t="shared" si="25"/>
        <v>58.020900537634404</v>
      </c>
    </row>
    <row r="195" spans="1:12">
      <c r="A195" s="45">
        <v>56</v>
      </c>
      <c r="B195" s="46" t="s">
        <v>103</v>
      </c>
      <c r="C195" s="47">
        <v>92139</v>
      </c>
      <c r="D195" s="47">
        <v>0</v>
      </c>
      <c r="E195" s="47">
        <v>2855045</v>
      </c>
      <c r="F195" s="47">
        <v>2234374</v>
      </c>
      <c r="G195" s="47">
        <f t="shared" si="26"/>
        <v>5181558</v>
      </c>
      <c r="H195" s="48">
        <v>142.41915322580644</v>
      </c>
      <c r="I195" s="48" t="s">
        <v>206</v>
      </c>
      <c r="J195" s="48">
        <v>4413.0399865591398</v>
      </c>
      <c r="K195" s="48">
        <v>3453.6694892473115</v>
      </c>
      <c r="L195" s="48">
        <f t="shared" si="25"/>
        <v>8009.1286290322578</v>
      </c>
    </row>
    <row r="196" spans="1:12">
      <c r="A196" s="49"/>
      <c r="B196" s="50" t="s">
        <v>199</v>
      </c>
      <c r="C196" s="51"/>
      <c r="D196" s="51">
        <v>0</v>
      </c>
      <c r="E196" s="51">
        <v>1972639</v>
      </c>
      <c r="F196" s="51">
        <v>1488220</v>
      </c>
      <c r="G196" s="51">
        <f t="shared" si="26"/>
        <v>3460859</v>
      </c>
      <c r="H196" s="52"/>
      <c r="I196" s="52" t="s">
        <v>206</v>
      </c>
      <c r="J196" s="52">
        <v>3049.1059811827954</v>
      </c>
      <c r="K196" s="52">
        <v>2300.3400537634407</v>
      </c>
      <c r="L196" s="52">
        <f t="shared" si="25"/>
        <v>5349.4460349462361</v>
      </c>
    </row>
    <row r="197" spans="1:12">
      <c r="A197" s="49"/>
      <c r="B197" s="50" t="s">
        <v>200</v>
      </c>
      <c r="C197" s="51">
        <v>92139</v>
      </c>
      <c r="D197" s="51"/>
      <c r="E197" s="51">
        <v>882406</v>
      </c>
      <c r="F197" s="51">
        <v>746154</v>
      </c>
      <c r="G197" s="51">
        <f t="shared" si="26"/>
        <v>1720699</v>
      </c>
      <c r="H197" s="52">
        <v>142.41915322580644</v>
      </c>
      <c r="I197" s="52"/>
      <c r="J197" s="52">
        <v>1363.934005376344</v>
      </c>
      <c r="K197" s="52">
        <v>1153.3294354838708</v>
      </c>
      <c r="L197" s="52">
        <f t="shared" si="25"/>
        <v>2659.6825940860213</v>
      </c>
    </row>
    <row r="198" spans="1:12">
      <c r="A198" s="53">
        <v>57</v>
      </c>
      <c r="B198" s="54" t="s">
        <v>104</v>
      </c>
      <c r="C198" s="55">
        <v>324741</v>
      </c>
      <c r="D198" s="55">
        <v>0</v>
      </c>
      <c r="E198" s="55">
        <v>658648</v>
      </c>
      <c r="F198" s="55">
        <v>644015</v>
      </c>
      <c r="G198" s="55">
        <f t="shared" si="26"/>
        <v>1627404</v>
      </c>
      <c r="H198" s="56">
        <v>501.95181451612899</v>
      </c>
      <c r="I198" s="56" t="s">
        <v>206</v>
      </c>
      <c r="J198" s="56">
        <v>1018.071505376344</v>
      </c>
      <c r="K198" s="56">
        <v>995.45329301075265</v>
      </c>
      <c r="L198" s="56">
        <f t="shared" si="25"/>
        <v>2515.4766129032255</v>
      </c>
    </row>
    <row r="199" spans="1:12">
      <c r="A199" s="57"/>
      <c r="B199" s="58" t="s">
        <v>201</v>
      </c>
      <c r="C199" s="59">
        <v>324741</v>
      </c>
      <c r="D199" s="59"/>
      <c r="E199" s="59">
        <v>72451.28</v>
      </c>
      <c r="F199" s="59">
        <v>77281.8</v>
      </c>
      <c r="G199" s="59">
        <f>SUM(C199:F199)</f>
        <v>474474.08</v>
      </c>
      <c r="H199" s="9">
        <v>501.95181451612899</v>
      </c>
      <c r="I199" s="9"/>
      <c r="J199" s="9">
        <v>111.98786559139783</v>
      </c>
      <c r="K199" s="9">
        <v>119.45439516129032</v>
      </c>
      <c r="L199" s="9">
        <f t="shared" si="25"/>
        <v>733.39407526881712</v>
      </c>
    </row>
    <row r="200" spans="1:12">
      <c r="A200" s="60"/>
      <c r="B200" s="58" t="s">
        <v>202</v>
      </c>
      <c r="C200" s="61"/>
      <c r="D200" s="61"/>
      <c r="E200" s="61">
        <v>586196.72</v>
      </c>
      <c r="F200" s="61">
        <v>566733.19999999995</v>
      </c>
      <c r="G200" s="59">
        <f>SUM(C200:F200)</f>
        <v>1152929.92</v>
      </c>
      <c r="H200" s="62"/>
      <c r="I200" s="62"/>
      <c r="J200" s="62">
        <v>906.08363978494617</v>
      </c>
      <c r="K200" s="62">
        <v>875.9988978494622</v>
      </c>
      <c r="L200" s="9">
        <f t="shared" si="25"/>
        <v>1782.0825376344083</v>
      </c>
    </row>
    <row r="201" spans="1:12">
      <c r="A201" s="63">
        <v>58</v>
      </c>
      <c r="B201" s="64" t="s">
        <v>106</v>
      </c>
      <c r="C201" s="65">
        <v>886218</v>
      </c>
      <c r="D201" s="65">
        <v>0</v>
      </c>
      <c r="E201" s="65">
        <v>1658475</v>
      </c>
      <c r="F201" s="65">
        <v>1364263</v>
      </c>
      <c r="G201" s="65">
        <f>SUM(C201:F201)</f>
        <v>3908956</v>
      </c>
      <c r="H201" s="13">
        <v>1369.8262096774195</v>
      </c>
      <c r="I201" s="13" t="s">
        <v>206</v>
      </c>
      <c r="J201" s="13">
        <v>2563.5030241935483</v>
      </c>
      <c r="K201" s="13">
        <v>2108.7398521505374</v>
      </c>
      <c r="L201" s="13">
        <f t="shared" si="25"/>
        <v>6042.0690860215054</v>
      </c>
    </row>
    <row r="202" spans="1:12">
      <c r="A202" s="66"/>
      <c r="B202" s="67" t="s">
        <v>203</v>
      </c>
      <c r="C202" s="68">
        <v>886218</v>
      </c>
      <c r="D202" s="68">
        <v>0</v>
      </c>
      <c r="E202" s="68">
        <v>1658475</v>
      </c>
      <c r="F202" s="68">
        <v>1364263</v>
      </c>
      <c r="G202" s="68">
        <f>SUM(C202:F202)</f>
        <v>3908956</v>
      </c>
      <c r="H202" s="30">
        <v>1369.8262096774195</v>
      </c>
      <c r="I202" s="30" t="s">
        <v>206</v>
      </c>
      <c r="J202" s="30">
        <v>2563.5030241935483</v>
      </c>
      <c r="K202" s="30">
        <v>2108.7398521505374</v>
      </c>
      <c r="L202" s="30">
        <f t="shared" si="25"/>
        <v>6042.0690860215054</v>
      </c>
    </row>
    <row r="203" spans="1:12">
      <c r="B203" s="69" t="s">
        <v>107</v>
      </c>
      <c r="C203" s="70">
        <f t="shared" ref="C203:I203" si="27">C7+C9+C14+C16+C19+C24+C30+C32+C34+C41+C43+C46+C48+C50+C57+C59+C61+C63+C67+C69+C72+C75+C77+C80+C82+C89+C96+C98+C101+C103+C105+C107+C109+C111+C114+C116+C118+C126+C128+C130+C132+C135+C137+C144+C148+C150+C152+C161+C163+C165+C167+C169+C173+C175+C185+C195+C198+C201</f>
        <v>16161846</v>
      </c>
      <c r="D203" s="70">
        <f t="shared" si="27"/>
        <v>2880851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112486338</v>
      </c>
      <c r="F203" s="70">
        <f t="shared" ref="F203" si="28">F7+F9+F14+F16+F19+F24+F30+F32+F34+F41+F43+F46+F48+F50+F57+F59+F61+F63+F67+F69+F72+F75+F77+F80+F82+F89+F96+F98+F101+F103+F105+F107+F109+F111+F114+F116+F118+F126+F128+F130+F132+F135+F137+F144+F148+F150+F152+F161+F163+F165+F167+F169+F173+F175+F185+F195+F198+F201</f>
        <v>60323468</v>
      </c>
      <c r="G203" s="71">
        <f>C203+D203+E203+F203</f>
        <v>191852503</v>
      </c>
      <c r="H203" s="72">
        <f t="shared" si="27"/>
        <v>24981.347983870968</v>
      </c>
      <c r="I203" s="72">
        <f t="shared" si="27"/>
        <v>4452.9282930107529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173870.01169354838</v>
      </c>
      <c r="K203" s="72">
        <f t="shared" ref="K203" si="29">K7+K9+K14+K16+K19+K24+K30+K32+K34+K41+K43+K46+K48+K50+K57+K59+K61+K63+K67+K69+K72+K75+K77+K80+K82+K89+K96+K98+K101+K103+K105+K107+K109+K111+K114+K116+K118+K126+K128+K130+K132+K135+K137+K144+K148+K150+K152+K161+K163+K165+K167+K169+K173+K175+K185+K195+K198+K201</f>
        <v>93241.919623655922</v>
      </c>
      <c r="L203" s="72">
        <f>H203+I203+J203+K203</f>
        <v>296546.20759408601</v>
      </c>
    </row>
    <row r="204" spans="1:12">
      <c r="C204" s="2" t="s">
        <v>204</v>
      </c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182" activePane="bottomRight" state="frozen"/>
      <selection pane="topRight" activeCell="I1" sqref="I1"/>
      <selection pane="bottomLeft" activeCell="A29" sqref="A29"/>
      <selection pane="bottomRight" activeCell="M206" sqref="M206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211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75" t="s">
        <v>10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10</v>
      </c>
    </row>
    <row r="7" spans="1:13" s="14" customFormat="1">
      <c r="A7" s="10">
        <v>1</v>
      </c>
      <c r="B7" s="11" t="s">
        <v>11</v>
      </c>
      <c r="C7" s="12">
        <v>488268</v>
      </c>
      <c r="D7" s="12">
        <v>164166</v>
      </c>
      <c r="E7" s="12">
        <v>1528026</v>
      </c>
      <c r="F7" s="12">
        <v>390540</v>
      </c>
      <c r="G7" s="12">
        <f>SUM(C7:F7)</f>
        <v>2571000</v>
      </c>
      <c r="H7" s="13">
        <v>754.71532258064508</v>
      </c>
      <c r="I7" s="13">
        <v>253.75120967741933</v>
      </c>
      <c r="J7" s="13">
        <v>2361.8681451612902</v>
      </c>
      <c r="K7" s="13">
        <v>603.65725806451599</v>
      </c>
      <c r="L7" s="13">
        <f>H7+I7+J7+K7</f>
        <v>3973.9919354838707</v>
      </c>
    </row>
    <row r="8" spans="1:13" s="14" customFormat="1">
      <c r="A8" s="15"/>
      <c r="B8" s="16" t="s">
        <v>13</v>
      </c>
      <c r="C8" s="17">
        <v>488268</v>
      </c>
      <c r="D8" s="17">
        <v>164166</v>
      </c>
      <c r="E8" s="17">
        <v>1528026</v>
      </c>
      <c r="F8" s="17">
        <v>390540</v>
      </c>
      <c r="G8" s="17">
        <f t="shared" ref="G8:L8" si="0">G7</f>
        <v>2571000</v>
      </c>
      <c r="H8" s="17">
        <v>754.71532258064508</v>
      </c>
      <c r="I8" s="17"/>
      <c r="J8" s="17">
        <v>2361.8681451612902</v>
      </c>
      <c r="K8" s="17">
        <v>603.65725806451599</v>
      </c>
      <c r="L8" s="17">
        <f t="shared" si="0"/>
        <v>3973.9919354838707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249585</v>
      </c>
      <c r="F9" s="20">
        <v>514054</v>
      </c>
      <c r="G9" s="20">
        <f>SUM(C9:F9)</f>
        <v>763639</v>
      </c>
      <c r="H9" s="21" t="s">
        <v>206</v>
      </c>
      <c r="I9" s="21" t="s">
        <v>206</v>
      </c>
      <c r="J9" s="21">
        <v>385.7832661290322</v>
      </c>
      <c r="K9" s="21">
        <v>794.57271505376332</v>
      </c>
      <c r="L9" s="21">
        <f t="shared" ref="L9:L30" si="1">H9+I9+J9+K9</f>
        <v>1180.3559811827954</v>
      </c>
    </row>
    <row r="10" spans="1:13" s="14" customFormat="1">
      <c r="A10" s="16"/>
      <c r="B10" s="16" t="s">
        <v>16</v>
      </c>
      <c r="C10" s="17"/>
      <c r="D10" s="17"/>
      <c r="E10" s="17">
        <v>13727.174999999999</v>
      </c>
      <c r="F10" s="17">
        <v>257027</v>
      </c>
      <c r="G10" s="17">
        <f>E10+F10</f>
        <v>270754.17499999999</v>
      </c>
      <c r="H10" s="17"/>
      <c r="I10" s="17"/>
      <c r="J10" s="17">
        <v>21.218079637096771</v>
      </c>
      <c r="K10" s="17">
        <v>397.28635752688166</v>
      </c>
      <c r="L10" s="17">
        <f t="shared" si="1"/>
        <v>418.50443716397842</v>
      </c>
    </row>
    <row r="11" spans="1:13" s="14" customFormat="1">
      <c r="A11" s="16"/>
      <c r="B11" s="16" t="s">
        <v>18</v>
      </c>
      <c r="C11" s="17"/>
      <c r="D11" s="17"/>
      <c r="E11" s="17">
        <v>144759.29999999999</v>
      </c>
      <c r="F11" s="17">
        <v>251886.46</v>
      </c>
      <c r="G11" s="17">
        <f>E11+F11</f>
        <v>396645.76</v>
      </c>
      <c r="H11" s="17"/>
      <c r="I11" s="17"/>
      <c r="J11" s="17">
        <v>223.75429435483869</v>
      </c>
      <c r="K11" s="17">
        <v>389.34063037634405</v>
      </c>
      <c r="L11" s="17">
        <f t="shared" si="1"/>
        <v>613.0949247311828</v>
      </c>
    </row>
    <row r="12" spans="1:13" s="14" customFormat="1">
      <c r="A12" s="16"/>
      <c r="B12" s="16" t="s">
        <v>20</v>
      </c>
      <c r="C12" s="17"/>
      <c r="D12" s="17"/>
      <c r="E12" s="17">
        <v>27454.35</v>
      </c>
      <c r="F12" s="17">
        <v>5140.54</v>
      </c>
      <c r="G12" s="17">
        <f>E12+F12</f>
        <v>32594.89</v>
      </c>
      <c r="H12" s="17"/>
      <c r="I12" s="17"/>
      <c r="J12" s="17">
        <v>42.436159274193543</v>
      </c>
      <c r="K12" s="17">
        <v>7.9457271505376337</v>
      </c>
      <c r="L12" s="17">
        <f t="shared" si="1"/>
        <v>50.381886424731178</v>
      </c>
    </row>
    <row r="13" spans="1:13" s="14" customFormat="1">
      <c r="A13" s="22"/>
      <c r="B13" s="22" t="s">
        <v>22</v>
      </c>
      <c r="C13" s="17"/>
      <c r="D13" s="17"/>
      <c r="E13" s="17">
        <v>63644.175000000003</v>
      </c>
      <c r="F13" s="17"/>
      <c r="G13" s="17">
        <f>E13+F13</f>
        <v>63644.175000000003</v>
      </c>
      <c r="H13" s="17"/>
      <c r="I13" s="17"/>
      <c r="J13" s="17">
        <v>98.374732862903215</v>
      </c>
      <c r="K13" s="17"/>
      <c r="L13" s="17">
        <f t="shared" si="1"/>
        <v>98.374732862903215</v>
      </c>
    </row>
    <row r="14" spans="1:13" s="14" customFormat="1">
      <c r="A14" s="23">
        <v>3</v>
      </c>
      <c r="B14" s="24" t="s">
        <v>14</v>
      </c>
      <c r="C14" s="25">
        <v>0</v>
      </c>
      <c r="D14" s="25">
        <v>0</v>
      </c>
      <c r="E14" s="25">
        <v>1115554</v>
      </c>
      <c r="F14" s="25">
        <v>1165016</v>
      </c>
      <c r="G14" s="25">
        <f>SUM(C14:F14)</f>
        <v>2280570</v>
      </c>
      <c r="H14" s="26" t="s">
        <v>206</v>
      </c>
      <c r="I14" s="26" t="s">
        <v>206</v>
      </c>
      <c r="J14" s="26">
        <v>1724.3106182795698</v>
      </c>
      <c r="K14" s="26">
        <v>1800.7639784946236</v>
      </c>
      <c r="L14" s="26">
        <f t="shared" si="1"/>
        <v>3525.0745967741932</v>
      </c>
    </row>
    <row r="15" spans="1:13" s="14" customFormat="1">
      <c r="A15" s="16"/>
      <c r="B15" s="16" t="s">
        <v>25</v>
      </c>
      <c r="C15" s="17"/>
      <c r="D15" s="17"/>
      <c r="E15" s="17">
        <v>1115554</v>
      </c>
      <c r="F15" s="17">
        <v>1165016</v>
      </c>
      <c r="G15" s="17">
        <f>F15+E15</f>
        <v>2280570</v>
      </c>
      <c r="H15" s="17"/>
      <c r="I15" s="17"/>
      <c r="J15" s="17">
        <v>1724.3106182795698</v>
      </c>
      <c r="K15" s="17">
        <v>1800.7639784946236</v>
      </c>
      <c r="L15" s="17">
        <f t="shared" si="1"/>
        <v>3525.0745967741932</v>
      </c>
    </row>
    <row r="16" spans="1:13" s="14" customFormat="1">
      <c r="A16" s="23">
        <v>4</v>
      </c>
      <c r="B16" s="24" t="s">
        <v>15</v>
      </c>
      <c r="C16" s="25">
        <v>245303</v>
      </c>
      <c r="D16" s="25">
        <v>0</v>
      </c>
      <c r="E16" s="25">
        <v>1085421</v>
      </c>
      <c r="F16" s="25">
        <v>512968</v>
      </c>
      <c r="G16" s="25">
        <f>SUM(C16:F16)</f>
        <v>1843692</v>
      </c>
      <c r="H16" s="26">
        <v>379.16458333333327</v>
      </c>
      <c r="I16" s="26" t="s">
        <v>206</v>
      </c>
      <c r="J16" s="26">
        <v>1677.734072580645</v>
      </c>
      <c r="K16" s="26">
        <v>792.89408602150536</v>
      </c>
      <c r="L16" s="26">
        <f t="shared" si="1"/>
        <v>2849.7927419354837</v>
      </c>
    </row>
    <row r="17" spans="1:12" s="14" customFormat="1">
      <c r="A17" s="16"/>
      <c r="B17" s="16" t="s">
        <v>28</v>
      </c>
      <c r="C17" s="17">
        <v>245303</v>
      </c>
      <c r="D17" s="17"/>
      <c r="E17" s="17">
        <v>104488</v>
      </c>
      <c r="F17" s="17">
        <v>72648</v>
      </c>
      <c r="G17" s="17">
        <f>SUM(C17:F17)</f>
        <v>422439</v>
      </c>
      <c r="H17" s="17">
        <v>379.16458333333327</v>
      </c>
      <c r="I17" s="17"/>
      <c r="J17" s="17">
        <v>161.50698924731182</v>
      </c>
      <c r="K17" s="17">
        <v>112.29193548387096</v>
      </c>
      <c r="L17" s="17">
        <f t="shared" si="1"/>
        <v>652.96350806451596</v>
      </c>
    </row>
    <row r="18" spans="1:12" s="14" customFormat="1">
      <c r="A18" s="16"/>
      <c r="B18" s="16" t="s">
        <v>30</v>
      </c>
      <c r="C18" s="17"/>
      <c r="D18" s="17"/>
      <c r="E18" s="17">
        <v>980933</v>
      </c>
      <c r="F18" s="17">
        <v>440320</v>
      </c>
      <c r="G18" s="17">
        <f t="shared" ref="G18:G30" si="2">SUM(C18:F18)</f>
        <v>1421253</v>
      </c>
      <c r="H18" s="17"/>
      <c r="I18" s="17"/>
      <c r="J18" s="17">
        <v>1516.2270833333332</v>
      </c>
      <c r="K18" s="17">
        <v>680.60215053763443</v>
      </c>
      <c r="L18" s="17">
        <f t="shared" si="1"/>
        <v>2196.8292338709675</v>
      </c>
    </row>
    <row r="19" spans="1:12" s="14" customFormat="1">
      <c r="A19" s="23">
        <v>5</v>
      </c>
      <c r="B19" s="24" t="s">
        <v>17</v>
      </c>
      <c r="C19" s="25">
        <v>296567</v>
      </c>
      <c r="D19" s="25">
        <v>121529</v>
      </c>
      <c r="E19" s="25">
        <v>4210390</v>
      </c>
      <c r="F19" s="25">
        <v>1860462</v>
      </c>
      <c r="G19" s="25">
        <f t="shared" si="2"/>
        <v>6488948</v>
      </c>
      <c r="H19" s="26">
        <v>458.40329301075269</v>
      </c>
      <c r="I19" s="26">
        <v>187.84724462365591</v>
      </c>
      <c r="J19" s="26">
        <v>6507.9952956989237</v>
      </c>
      <c r="K19" s="26">
        <v>2875.7141129032257</v>
      </c>
      <c r="L19" s="26">
        <f t="shared" si="1"/>
        <v>10029.959946236559</v>
      </c>
    </row>
    <row r="20" spans="1:12" s="14" customFormat="1">
      <c r="A20" s="16"/>
      <c r="B20" s="16" t="s">
        <v>33</v>
      </c>
      <c r="C20" s="17">
        <v>296567</v>
      </c>
      <c r="D20" s="17">
        <v>121529</v>
      </c>
      <c r="E20" s="17">
        <v>1347325</v>
      </c>
      <c r="F20" s="17">
        <v>111628</v>
      </c>
      <c r="G20" s="17">
        <f t="shared" si="2"/>
        <v>1877049</v>
      </c>
      <c r="H20" s="17">
        <v>458.40329301075269</v>
      </c>
      <c r="I20" s="17">
        <v>187.84724462365591</v>
      </c>
      <c r="J20" s="17">
        <v>2082.5588037634407</v>
      </c>
      <c r="K20" s="17">
        <v>172.54327956989246</v>
      </c>
      <c r="L20" s="17">
        <f t="shared" si="1"/>
        <v>2901.352620967742</v>
      </c>
    </row>
    <row r="21" spans="1:12" s="14" customFormat="1">
      <c r="A21" s="16"/>
      <c r="B21" s="16" t="s">
        <v>35</v>
      </c>
      <c r="C21" s="17"/>
      <c r="D21" s="17"/>
      <c r="E21" s="17">
        <v>1221013</v>
      </c>
      <c r="F21" s="17">
        <v>967440</v>
      </c>
      <c r="G21" s="17">
        <f t="shared" si="2"/>
        <v>2188453</v>
      </c>
      <c r="H21" s="17"/>
      <c r="I21" s="17"/>
      <c r="J21" s="17">
        <v>1887.3184811827955</v>
      </c>
      <c r="K21" s="17">
        <v>1495.3709677419354</v>
      </c>
      <c r="L21" s="17">
        <f t="shared" si="1"/>
        <v>3382.6894489247306</v>
      </c>
    </row>
    <row r="22" spans="1:12" s="14" customFormat="1">
      <c r="A22" s="16"/>
      <c r="B22" s="16" t="s">
        <v>37</v>
      </c>
      <c r="C22" s="17"/>
      <c r="D22" s="17"/>
      <c r="E22" s="17">
        <v>1389429</v>
      </c>
      <c r="F22" s="17">
        <v>502325</v>
      </c>
      <c r="G22" s="17">
        <f t="shared" si="2"/>
        <v>1891754</v>
      </c>
      <c r="H22" s="17"/>
      <c r="I22" s="17"/>
      <c r="J22" s="17">
        <v>2147.6389112903225</v>
      </c>
      <c r="K22" s="17">
        <v>776.44321236559131</v>
      </c>
      <c r="L22" s="17">
        <f t="shared" si="1"/>
        <v>2924.0821236559141</v>
      </c>
    </row>
    <row r="23" spans="1:12" s="14" customFormat="1">
      <c r="A23" s="16"/>
      <c r="B23" s="16" t="s">
        <v>39</v>
      </c>
      <c r="C23" s="17"/>
      <c r="D23" s="17"/>
      <c r="E23" s="17">
        <v>252623</v>
      </c>
      <c r="F23" s="17">
        <v>279069</v>
      </c>
      <c r="G23" s="17">
        <f t="shared" si="2"/>
        <v>531692</v>
      </c>
      <c r="H23" s="17"/>
      <c r="I23" s="17"/>
      <c r="J23" s="17">
        <v>390.47909946236558</v>
      </c>
      <c r="K23" s="17">
        <v>431.35665322580638</v>
      </c>
      <c r="L23" s="17">
        <f t="shared" si="1"/>
        <v>821.83575268817197</v>
      </c>
    </row>
    <row r="24" spans="1:12" s="14" customFormat="1" ht="15.75" customHeight="1">
      <c r="A24" s="23">
        <v>6</v>
      </c>
      <c r="B24" s="24" t="s">
        <v>19</v>
      </c>
      <c r="C24" s="25">
        <v>8877</v>
      </c>
      <c r="D24" s="25">
        <v>0</v>
      </c>
      <c r="E24" s="25">
        <v>1063721</v>
      </c>
      <c r="F24" s="25">
        <v>951603</v>
      </c>
      <c r="G24" s="25">
        <f t="shared" si="2"/>
        <v>2024201</v>
      </c>
      <c r="H24" s="26">
        <v>13.721169354838709</v>
      </c>
      <c r="I24" s="26" t="s">
        <v>206</v>
      </c>
      <c r="J24" s="26">
        <v>1644.1924059139783</v>
      </c>
      <c r="K24" s="26">
        <v>1470.8917338709678</v>
      </c>
      <c r="L24" s="26">
        <f t="shared" si="1"/>
        <v>3128.8053091397851</v>
      </c>
    </row>
    <row r="25" spans="1:12" s="14" customFormat="1">
      <c r="A25" s="16"/>
      <c r="B25" s="16" t="s">
        <v>42</v>
      </c>
      <c r="C25" s="17">
        <v>8877</v>
      </c>
      <c r="D25" s="17"/>
      <c r="E25" s="17">
        <v>49994.887000000002</v>
      </c>
      <c r="F25" s="17">
        <v>66612.210000000006</v>
      </c>
      <c r="G25" s="17">
        <f t="shared" si="2"/>
        <v>125484.09700000001</v>
      </c>
      <c r="H25" s="17">
        <v>13.721169354838709</v>
      </c>
      <c r="I25" s="17"/>
      <c r="J25" s="17">
        <v>77.277043077956989</v>
      </c>
      <c r="K25" s="17">
        <v>102.96242137096775</v>
      </c>
      <c r="L25" s="17">
        <f t="shared" si="1"/>
        <v>193.96063380376344</v>
      </c>
    </row>
    <row r="26" spans="1:12" s="14" customFormat="1">
      <c r="A26" s="16"/>
      <c r="B26" s="16" t="s">
        <v>44</v>
      </c>
      <c r="C26" s="17"/>
      <c r="D26" s="17"/>
      <c r="E26" s="17">
        <v>358473.97700000001</v>
      </c>
      <c r="F26" s="17">
        <v>255029.60400000002</v>
      </c>
      <c r="G26" s="17">
        <f t="shared" si="2"/>
        <v>613503.58100000001</v>
      </c>
      <c r="H26" s="17"/>
      <c r="I26" s="17"/>
      <c r="J26" s="17">
        <v>554.09284079301074</v>
      </c>
      <c r="K26" s="17">
        <v>394.19898467741933</v>
      </c>
      <c r="L26" s="17">
        <f t="shared" si="1"/>
        <v>948.29182547043001</v>
      </c>
    </row>
    <row r="27" spans="1:12" s="14" customFormat="1">
      <c r="A27" s="16"/>
      <c r="B27" s="16" t="s">
        <v>46</v>
      </c>
      <c r="C27" s="17"/>
      <c r="D27" s="17"/>
      <c r="E27" s="17">
        <v>59568.376000000004</v>
      </c>
      <c r="F27" s="17">
        <v>32354.502000000004</v>
      </c>
      <c r="G27" s="17">
        <f t="shared" si="2"/>
        <v>91922.878000000012</v>
      </c>
      <c r="H27" s="17"/>
      <c r="I27" s="17"/>
      <c r="J27" s="17">
        <v>92.074774731182799</v>
      </c>
      <c r="K27" s="17">
        <v>50.010318951612909</v>
      </c>
      <c r="L27" s="17">
        <f t="shared" si="1"/>
        <v>142.0850936827957</v>
      </c>
    </row>
    <row r="28" spans="1:12" s="14" customFormat="1">
      <c r="A28" s="16"/>
      <c r="B28" s="16" t="s">
        <v>48</v>
      </c>
      <c r="C28" s="17"/>
      <c r="D28" s="17"/>
      <c r="E28" s="17">
        <v>18083.257000000001</v>
      </c>
      <c r="F28" s="17">
        <v>22838.472000000002</v>
      </c>
      <c r="G28" s="17">
        <f t="shared" si="2"/>
        <v>40921.729000000007</v>
      </c>
      <c r="H28" s="17"/>
      <c r="I28" s="17"/>
      <c r="J28" s="17">
        <v>27.951270900537633</v>
      </c>
      <c r="K28" s="17">
        <v>35.301401612903227</v>
      </c>
      <c r="L28" s="17">
        <f t="shared" si="1"/>
        <v>63.252672513440857</v>
      </c>
    </row>
    <row r="29" spans="1:12" s="14" customFormat="1">
      <c r="A29" s="16"/>
      <c r="B29" s="16" t="s">
        <v>50</v>
      </c>
      <c r="C29" s="17"/>
      <c r="D29" s="17"/>
      <c r="E29" s="17">
        <v>577600.50299999991</v>
      </c>
      <c r="F29" s="17">
        <v>574768.21200000006</v>
      </c>
      <c r="G29" s="17">
        <f t="shared" si="2"/>
        <v>1152368.7149999999</v>
      </c>
      <c r="H29" s="17"/>
      <c r="I29" s="17"/>
      <c r="J29" s="17">
        <v>892.79647641129009</v>
      </c>
      <c r="K29" s="17">
        <v>888.41860725806453</v>
      </c>
      <c r="L29" s="17">
        <f t="shared" si="1"/>
        <v>1781.2150836693545</v>
      </c>
    </row>
    <row r="30" spans="1:12" s="14" customFormat="1">
      <c r="A30" s="23">
        <v>7</v>
      </c>
      <c r="B30" s="24" t="s">
        <v>21</v>
      </c>
      <c r="C30" s="25">
        <v>720750</v>
      </c>
      <c r="D30" s="25">
        <v>0</v>
      </c>
      <c r="E30" s="25">
        <v>1726230</v>
      </c>
      <c r="F30" s="25">
        <v>1583138</v>
      </c>
      <c r="G30" s="25">
        <f t="shared" si="2"/>
        <v>4030118</v>
      </c>
      <c r="H30" s="26">
        <v>1114.0625</v>
      </c>
      <c r="I30" s="26" t="s">
        <v>206</v>
      </c>
      <c r="J30" s="26">
        <v>2668.2318548387093</v>
      </c>
      <c r="K30" s="26">
        <v>2447.0547043010752</v>
      </c>
      <c r="L30" s="26">
        <f t="shared" si="1"/>
        <v>6229.349059139784</v>
      </c>
    </row>
    <row r="31" spans="1:12" s="14" customFormat="1">
      <c r="A31" s="16"/>
      <c r="B31" s="16" t="s">
        <v>53</v>
      </c>
      <c r="C31" s="17">
        <v>720750</v>
      </c>
      <c r="D31" s="17">
        <v>0</v>
      </c>
      <c r="E31" s="17">
        <v>1726230</v>
      </c>
      <c r="F31" s="17">
        <v>1583138</v>
      </c>
      <c r="G31" s="17">
        <f t="shared" ref="G31:L31" si="3">G30</f>
        <v>4030118</v>
      </c>
      <c r="H31" s="17">
        <v>1114.0625</v>
      </c>
      <c r="I31" s="17"/>
      <c r="J31" s="17">
        <v>2668.2318548387093</v>
      </c>
      <c r="K31" s="17">
        <v>2447.0547043010752</v>
      </c>
      <c r="L31" s="17">
        <f t="shared" si="3"/>
        <v>6229.349059139784</v>
      </c>
    </row>
    <row r="32" spans="1:12" s="14" customFormat="1" ht="14.25" customHeight="1">
      <c r="A32" s="23">
        <v>8</v>
      </c>
      <c r="B32" s="24" t="s">
        <v>23</v>
      </c>
      <c r="C32" s="25">
        <v>0</v>
      </c>
      <c r="D32" s="25">
        <v>0</v>
      </c>
      <c r="E32" s="25">
        <v>1784234</v>
      </c>
      <c r="F32" s="25">
        <v>608900</v>
      </c>
      <c r="G32" s="25">
        <f>SUM(C32:F32)</f>
        <v>2393134</v>
      </c>
      <c r="H32" s="26" t="s">
        <v>206</v>
      </c>
      <c r="I32" s="26" t="s">
        <v>206</v>
      </c>
      <c r="J32" s="26">
        <v>2757.888575268817</v>
      </c>
      <c r="K32" s="26">
        <v>941.17607526881704</v>
      </c>
      <c r="L32" s="26">
        <f>H32+I32+J32+K32</f>
        <v>3699.064650537634</v>
      </c>
    </row>
    <row r="33" spans="1:12" s="14" customFormat="1">
      <c r="A33" s="16"/>
      <c r="B33" s="16" t="s">
        <v>56</v>
      </c>
      <c r="C33" s="17"/>
      <c r="D33" s="17"/>
      <c r="E33" s="17">
        <v>1784234</v>
      </c>
      <c r="F33" s="17">
        <v>608900</v>
      </c>
      <c r="G33" s="17">
        <f>G32</f>
        <v>2393134</v>
      </c>
      <c r="H33" s="17"/>
      <c r="I33" s="17"/>
      <c r="J33" s="17">
        <v>2757.888575268817</v>
      </c>
      <c r="K33" s="17">
        <v>941.17607526881704</v>
      </c>
      <c r="L33" s="17">
        <f>K33+J33</f>
        <v>3699.064650537634</v>
      </c>
    </row>
    <row r="34" spans="1:12" s="14" customFormat="1">
      <c r="A34" s="23">
        <v>9</v>
      </c>
      <c r="B34" s="24" t="s">
        <v>24</v>
      </c>
      <c r="C34" s="25">
        <v>1796601</v>
      </c>
      <c r="D34" s="25">
        <v>481704</v>
      </c>
      <c r="E34" s="25">
        <v>1926256</v>
      </c>
      <c r="F34" s="25">
        <v>1204741</v>
      </c>
      <c r="G34" s="25">
        <f t="shared" ref="G34:G39" si="4">SUM(C34:F34)</f>
        <v>5409302</v>
      </c>
      <c r="H34" s="26">
        <v>2777.0042338709673</v>
      </c>
      <c r="I34" s="26">
        <v>744.56935483870961</v>
      </c>
      <c r="J34" s="26">
        <v>2977.4118279569889</v>
      </c>
      <c r="K34" s="26">
        <v>1862.1668682795698</v>
      </c>
      <c r="L34" s="26">
        <f t="shared" ref="L34:L45" si="5">H34+I34+J34+K34</f>
        <v>8361.1522849462363</v>
      </c>
    </row>
    <row r="35" spans="1:12" s="14" customFormat="1">
      <c r="A35" s="16"/>
      <c r="B35" s="16" t="s">
        <v>59</v>
      </c>
      <c r="C35" s="17">
        <v>1796601</v>
      </c>
      <c r="D35" s="17">
        <v>481704</v>
      </c>
      <c r="E35" s="17">
        <v>1926256</v>
      </c>
      <c r="F35" s="17">
        <v>1204741</v>
      </c>
      <c r="G35" s="17">
        <f>SUM(C35:F35)</f>
        <v>5409302</v>
      </c>
      <c r="H35" s="17"/>
      <c r="I35" s="17"/>
      <c r="J35" s="17">
        <v>2977.4118279569889</v>
      </c>
      <c r="K35" s="17">
        <v>1862.1668682795698</v>
      </c>
      <c r="L35" s="17">
        <f t="shared" si="5"/>
        <v>4839.5786962365582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si="4"/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23">
        <v>10</v>
      </c>
      <c r="B41" s="24" t="s">
        <v>26</v>
      </c>
      <c r="C41" s="25">
        <v>8858</v>
      </c>
      <c r="D41" s="25">
        <v>9915</v>
      </c>
      <c r="E41" s="25">
        <v>967900</v>
      </c>
      <c r="F41" s="25">
        <v>1399605</v>
      </c>
      <c r="G41" s="25">
        <f>SUM(C41:F41)</f>
        <v>2386278</v>
      </c>
      <c r="H41" s="26">
        <v>13.691801075268817</v>
      </c>
      <c r="I41" s="26">
        <v>15.325604838709676</v>
      </c>
      <c r="J41" s="26">
        <v>1496.0819892473119</v>
      </c>
      <c r="K41" s="26">
        <v>2163.3679435483868</v>
      </c>
      <c r="L41" s="26">
        <f t="shared" si="5"/>
        <v>3688.4673387096773</v>
      </c>
    </row>
    <row r="42" spans="1:12" s="14" customFormat="1">
      <c r="A42" s="16"/>
      <c r="B42" s="16" t="s">
        <v>72</v>
      </c>
      <c r="C42" s="17">
        <v>8858</v>
      </c>
      <c r="D42" s="17">
        <v>9915</v>
      </c>
      <c r="E42" s="17">
        <v>967900</v>
      </c>
      <c r="F42" s="17">
        <v>1399605</v>
      </c>
      <c r="G42" s="17">
        <f>C42+D42+E42+F42</f>
        <v>2386278</v>
      </c>
      <c r="H42" s="17"/>
      <c r="I42" s="17">
        <v>15.325604838709676</v>
      </c>
      <c r="J42" s="17">
        <v>1496.0819892473119</v>
      </c>
      <c r="K42" s="17">
        <v>2163.3679435483868</v>
      </c>
      <c r="L42" s="17">
        <f t="shared" si="5"/>
        <v>3674.7755376344085</v>
      </c>
    </row>
    <row r="43" spans="1:12" s="14" customFormat="1">
      <c r="A43" s="23">
        <v>11</v>
      </c>
      <c r="B43" s="24" t="s">
        <v>27</v>
      </c>
      <c r="C43" s="25">
        <v>5761150</v>
      </c>
      <c r="D43" s="25">
        <v>1161996</v>
      </c>
      <c r="E43" s="25">
        <v>19597886</v>
      </c>
      <c r="F43" s="25">
        <v>3770402</v>
      </c>
      <c r="G43" s="25">
        <f t="shared" ref="G43:G45" si="6">SUM(C43:F43)</f>
        <v>30291434</v>
      </c>
      <c r="H43" s="28">
        <v>8905.0033602150525</v>
      </c>
      <c r="I43" s="28">
        <v>1796.0959677419353</v>
      </c>
      <c r="J43" s="26">
        <v>30292.4313172043</v>
      </c>
      <c r="K43" s="26">
        <v>5827.9063172042997</v>
      </c>
      <c r="L43" s="26">
        <f t="shared" si="5"/>
        <v>46821.436962365588</v>
      </c>
    </row>
    <row r="44" spans="1:12" s="29" customFormat="1" ht="16.5" customHeight="1">
      <c r="A44" s="22"/>
      <c r="B44" s="22" t="s">
        <v>75</v>
      </c>
      <c r="C44" s="17">
        <v>5761150</v>
      </c>
      <c r="D44" s="17">
        <v>1161996</v>
      </c>
      <c r="E44" s="17">
        <v>19597886</v>
      </c>
      <c r="F44" s="17">
        <v>3770402</v>
      </c>
      <c r="G44" s="17">
        <f>G43-G45</f>
        <v>30291434</v>
      </c>
      <c r="H44" s="17">
        <v>8905.0033602150525</v>
      </c>
      <c r="I44" s="17">
        <v>1796.0959677419353</v>
      </c>
      <c r="J44" s="17">
        <v>30292.4313172043</v>
      </c>
      <c r="K44" s="17">
        <v>5827.9063172042997</v>
      </c>
      <c r="L44" s="17">
        <f t="shared" si="5"/>
        <v>46821.436962365588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f t="shared" si="6"/>
        <v>0</v>
      </c>
      <c r="H45" s="30"/>
      <c r="I45" s="30"/>
      <c r="J45" s="30"/>
      <c r="K45" s="30"/>
      <c r="L45" s="30">
        <f t="shared" si="5"/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0</v>
      </c>
      <c r="F46" s="31">
        <v>17310</v>
      </c>
      <c r="G46" s="31">
        <f>SUM(C46:F46)</f>
        <v>17310</v>
      </c>
      <c r="H46" s="32" t="s">
        <v>206</v>
      </c>
      <c r="I46" s="32" t="s">
        <v>206</v>
      </c>
      <c r="J46" s="32" t="s">
        <v>206</v>
      </c>
      <c r="K46" s="32">
        <v>26.756048387096772</v>
      </c>
      <c r="L46" s="32">
        <f>H46+I46+J46+K46</f>
        <v>26.756048387096772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17310</v>
      </c>
      <c r="G47" s="17">
        <f>G46</f>
        <v>17310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848517</v>
      </c>
      <c r="F48" s="25">
        <v>589531</v>
      </c>
      <c r="G48" s="25">
        <f>SUM(C48:F48)</f>
        <v>1438048</v>
      </c>
      <c r="H48" s="28" t="s">
        <v>206</v>
      </c>
      <c r="I48" s="28" t="s">
        <v>206</v>
      </c>
      <c r="J48" s="26">
        <v>1311.5518145161288</v>
      </c>
      <c r="K48" s="26">
        <v>911.23743279569885</v>
      </c>
      <c r="L48" s="26">
        <f t="shared" ref="L48:L70" si="7">H48+I48+J48+K48</f>
        <v>2222.7892473118277</v>
      </c>
    </row>
    <row r="49" spans="1:12" s="14" customFormat="1">
      <c r="A49" s="22"/>
      <c r="B49" s="22" t="s">
        <v>83</v>
      </c>
      <c r="C49" s="17"/>
      <c r="D49" s="17"/>
      <c r="E49" s="17">
        <v>848517</v>
      </c>
      <c r="F49" s="17">
        <v>589531</v>
      </c>
      <c r="G49" s="17">
        <f t="shared" ref="G49" si="8">G48</f>
        <v>1438048</v>
      </c>
      <c r="H49" s="17"/>
      <c r="I49" s="17"/>
      <c r="J49" s="17">
        <v>1311.5518145161288</v>
      </c>
      <c r="K49" s="17">
        <v>911.23743279569885</v>
      </c>
      <c r="L49" s="17">
        <f t="shared" si="7"/>
        <v>2222.7892473118277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2092973</v>
      </c>
      <c r="F50" s="25">
        <v>471791</v>
      </c>
      <c r="G50" s="25">
        <f t="shared" ref="G50:G57" si="9">SUM(C50:F50)</f>
        <v>2564764</v>
      </c>
      <c r="H50" s="26" t="s">
        <v>206</v>
      </c>
      <c r="I50" s="26" t="s">
        <v>206</v>
      </c>
      <c r="J50" s="26">
        <v>3235.1061155913976</v>
      </c>
      <c r="K50" s="26">
        <v>729.24684139784938</v>
      </c>
      <c r="L50" s="26">
        <f t="shared" si="7"/>
        <v>3964.3529569892471</v>
      </c>
    </row>
    <row r="51" spans="1:12" s="14" customFormat="1">
      <c r="A51" s="22"/>
      <c r="B51" s="22" t="s">
        <v>86</v>
      </c>
      <c r="C51" s="17"/>
      <c r="D51" s="17"/>
      <c r="E51" s="17">
        <v>837189</v>
      </c>
      <c r="F51" s="17">
        <v>14154</v>
      </c>
      <c r="G51" s="17">
        <f t="shared" si="9"/>
        <v>851343</v>
      </c>
      <c r="H51" s="17"/>
      <c r="I51" s="17"/>
      <c r="J51" s="17">
        <v>1294.0421370967742</v>
      </c>
      <c r="K51" s="17">
        <v>21.877822580645159</v>
      </c>
      <c r="L51" s="17">
        <f t="shared" si="7"/>
        <v>1315.9199596774195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209297</v>
      </c>
      <c r="F52" s="17">
        <v>330253</v>
      </c>
      <c r="G52" s="17">
        <f t="shared" si="9"/>
        <v>539550</v>
      </c>
      <c r="H52" s="17"/>
      <c r="I52" s="17"/>
      <c r="J52" s="17">
        <v>324</v>
      </c>
      <c r="K52" s="17">
        <v>510.36901881720428</v>
      </c>
      <c r="L52" s="17">
        <f t="shared" si="7"/>
        <v>834.36901881720428</v>
      </c>
    </row>
    <row r="53" spans="1:12" s="14" customFormat="1">
      <c r="A53" s="22"/>
      <c r="B53" s="22" t="s">
        <v>90</v>
      </c>
      <c r="C53" s="17"/>
      <c r="D53" s="17"/>
      <c r="E53" s="17">
        <v>167438</v>
      </c>
      <c r="F53" s="17">
        <v>127384</v>
      </c>
      <c r="G53" s="17">
        <f t="shared" si="9"/>
        <v>294822</v>
      </c>
      <c r="H53" s="17"/>
      <c r="I53" s="17"/>
      <c r="J53" s="17">
        <v>259</v>
      </c>
      <c r="K53" s="17">
        <v>197</v>
      </c>
      <c r="L53" s="17">
        <f t="shared" si="7"/>
        <v>456</v>
      </c>
    </row>
    <row r="54" spans="1:12" s="14" customFormat="1">
      <c r="A54" s="22"/>
      <c r="B54" s="22" t="s">
        <v>92</v>
      </c>
      <c r="C54" s="17"/>
      <c r="D54" s="17"/>
      <c r="E54" s="17">
        <v>627892</v>
      </c>
      <c r="F54" s="17">
        <v>0</v>
      </c>
      <c r="G54" s="17">
        <f t="shared" si="9"/>
        <v>627892</v>
      </c>
      <c r="H54" s="17"/>
      <c r="I54" s="17"/>
      <c r="J54" s="17">
        <v>971</v>
      </c>
      <c r="K54" s="17">
        <v>0</v>
      </c>
      <c r="L54" s="17">
        <f t="shared" si="7"/>
        <v>971</v>
      </c>
    </row>
    <row r="55" spans="1:12" s="14" customFormat="1">
      <c r="A55" s="22"/>
      <c r="B55" s="22" t="s">
        <v>94</v>
      </c>
      <c r="C55" s="17"/>
      <c r="D55" s="17"/>
      <c r="E55" s="17">
        <v>104649</v>
      </c>
      <c r="F55" s="17">
        <v>0</v>
      </c>
      <c r="G55" s="17">
        <f t="shared" si="9"/>
        <v>104649</v>
      </c>
      <c r="H55" s="17"/>
      <c r="I55" s="17"/>
      <c r="J55" s="17">
        <v>162</v>
      </c>
      <c r="K55" s="17">
        <v>0</v>
      </c>
      <c r="L55" s="17">
        <f t="shared" si="7"/>
        <v>162</v>
      </c>
    </row>
    <row r="56" spans="1:12" s="14" customFormat="1">
      <c r="A56" s="22"/>
      <c r="B56" s="22" t="s">
        <v>96</v>
      </c>
      <c r="C56" s="17"/>
      <c r="D56" s="17"/>
      <c r="E56" s="17">
        <v>146508</v>
      </c>
      <c r="F56" s="17">
        <v>0</v>
      </c>
      <c r="G56" s="17">
        <f t="shared" si="9"/>
        <v>146508</v>
      </c>
      <c r="H56" s="17"/>
      <c r="I56" s="17"/>
      <c r="J56" s="17">
        <v>226</v>
      </c>
      <c r="K56" s="17">
        <v>0</v>
      </c>
      <c r="L56" s="17">
        <f t="shared" si="7"/>
        <v>226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141357</v>
      </c>
      <c r="F57" s="20">
        <v>325681</v>
      </c>
      <c r="G57" s="20">
        <f t="shared" si="9"/>
        <v>467038</v>
      </c>
      <c r="H57" s="21" t="s">
        <v>206</v>
      </c>
      <c r="I57" s="21" t="s">
        <v>206</v>
      </c>
      <c r="J57" s="21">
        <v>218.49536290322578</v>
      </c>
      <c r="K57" s="21">
        <v>503.40477150537629</v>
      </c>
      <c r="L57" s="33">
        <f t="shared" si="7"/>
        <v>721.90013440860207</v>
      </c>
    </row>
    <row r="58" spans="1:12" s="14" customFormat="1">
      <c r="A58" s="22"/>
      <c r="B58" s="22" t="s">
        <v>99</v>
      </c>
      <c r="C58" s="17"/>
      <c r="D58" s="17"/>
      <c r="E58" s="17">
        <v>141357</v>
      </c>
      <c r="F58" s="17">
        <v>325681</v>
      </c>
      <c r="G58" s="17">
        <f>G57</f>
        <v>467038</v>
      </c>
      <c r="H58" s="17"/>
      <c r="I58" s="17"/>
      <c r="J58" s="17">
        <v>218.49536290322578</v>
      </c>
      <c r="K58" s="17">
        <v>503.40477150537629</v>
      </c>
      <c r="L58" s="17">
        <f t="shared" si="7"/>
        <v>721.90013440860207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722118</v>
      </c>
      <c r="F59" s="25">
        <v>342712</v>
      </c>
      <c r="G59" s="25">
        <f>SUM(C59:F59)</f>
        <v>1064830</v>
      </c>
      <c r="H59" s="26" t="s">
        <v>206</v>
      </c>
      <c r="I59" s="26" t="s">
        <v>206</v>
      </c>
      <c r="J59" s="26">
        <v>1116.1770161290322</v>
      </c>
      <c r="K59" s="26">
        <v>529.72956989247302</v>
      </c>
      <c r="L59" s="26">
        <f t="shared" si="7"/>
        <v>1645.9065860215051</v>
      </c>
    </row>
    <row r="60" spans="1:12" s="14" customFormat="1">
      <c r="A60" s="22"/>
      <c r="B60" s="16" t="s">
        <v>102</v>
      </c>
      <c r="C60" s="17"/>
      <c r="D60" s="17"/>
      <c r="E60" s="17">
        <v>722118</v>
      </c>
      <c r="F60" s="17">
        <v>342712</v>
      </c>
      <c r="G60" s="17">
        <f>G59</f>
        <v>1064830</v>
      </c>
      <c r="H60" s="17"/>
      <c r="I60" s="17"/>
      <c r="J60" s="17">
        <v>1116.1770161290322</v>
      </c>
      <c r="K60" s="17">
        <v>529.72956989247302</v>
      </c>
      <c r="L60" s="17">
        <f t="shared" si="7"/>
        <v>1645.9065860215051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598240</v>
      </c>
      <c r="F61" s="25">
        <v>594958</v>
      </c>
      <c r="G61" s="25">
        <f>SUM(C61:F61)</f>
        <v>1193198</v>
      </c>
      <c r="H61" s="26" t="s">
        <v>206</v>
      </c>
      <c r="I61" s="26" t="s">
        <v>206</v>
      </c>
      <c r="J61" s="26">
        <v>924.69892473118273</v>
      </c>
      <c r="K61" s="26">
        <v>919.62594086021488</v>
      </c>
      <c r="L61" s="26">
        <f t="shared" si="7"/>
        <v>1844.3248655913976</v>
      </c>
    </row>
    <row r="62" spans="1:12" s="14" customFormat="1">
      <c r="A62" s="22"/>
      <c r="B62" s="22" t="s">
        <v>105</v>
      </c>
      <c r="C62" s="17"/>
      <c r="D62" s="17"/>
      <c r="E62" s="17">
        <v>598240</v>
      </c>
      <c r="F62" s="17">
        <v>594958</v>
      </c>
      <c r="G62" s="17">
        <f>G61</f>
        <v>1193198</v>
      </c>
      <c r="H62" s="17"/>
      <c r="I62" s="17"/>
      <c r="J62" s="17">
        <v>924.69892473118273</v>
      </c>
      <c r="K62" s="17">
        <v>919.62594086021488</v>
      </c>
      <c r="L62" s="17">
        <f t="shared" si="7"/>
        <v>1844.3248655913976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2558265</v>
      </c>
      <c r="F63" s="25">
        <v>2213730</v>
      </c>
      <c r="G63" s="25">
        <f>SUM(C63:F63)</f>
        <v>4771995</v>
      </c>
      <c r="H63" s="26" t="s">
        <v>206</v>
      </c>
      <c r="I63" s="26" t="s">
        <v>206</v>
      </c>
      <c r="J63" s="26">
        <v>3954.307459677419</v>
      </c>
      <c r="K63" s="26">
        <v>3421.760080645161</v>
      </c>
      <c r="L63" s="26">
        <f t="shared" si="7"/>
        <v>7376.0675403225796</v>
      </c>
    </row>
    <row r="64" spans="1:12" s="14" customFormat="1">
      <c r="A64" s="34"/>
      <c r="B64" s="34" t="s">
        <v>108</v>
      </c>
      <c r="C64" s="17"/>
      <c r="D64" s="17"/>
      <c r="E64" s="17">
        <v>493233</v>
      </c>
      <c r="F64" s="17">
        <v>426807</v>
      </c>
      <c r="G64" s="27">
        <f>SUM(C64:F64)</f>
        <v>920040</v>
      </c>
      <c r="H64" s="27"/>
      <c r="I64" s="27"/>
      <c r="J64" s="27">
        <v>762.38971774193544</v>
      </c>
      <c r="K64" s="27">
        <v>659.71512096774188</v>
      </c>
      <c r="L64" s="27">
        <f t="shared" si="7"/>
        <v>1422.1048387096773</v>
      </c>
    </row>
    <row r="65" spans="1:13" s="14" customFormat="1">
      <c r="A65" s="34"/>
      <c r="B65" s="34" t="s">
        <v>109</v>
      </c>
      <c r="C65" s="17"/>
      <c r="D65" s="17"/>
      <c r="E65" s="17">
        <v>1077030</v>
      </c>
      <c r="F65" s="17">
        <v>931980</v>
      </c>
      <c r="G65" s="27">
        <f>SUM(C65:F65)</f>
        <v>2009010</v>
      </c>
      <c r="H65" s="27"/>
      <c r="I65" s="27"/>
      <c r="J65" s="27">
        <v>1664.7641129032256</v>
      </c>
      <c r="K65" s="27">
        <v>1440.5604838709678</v>
      </c>
      <c r="L65" s="27">
        <f t="shared" si="7"/>
        <v>3105.3245967741932</v>
      </c>
    </row>
    <row r="66" spans="1:13" s="14" customFormat="1">
      <c r="A66" s="34"/>
      <c r="B66" s="34" t="s">
        <v>110</v>
      </c>
      <c r="C66" s="17"/>
      <c r="D66" s="17"/>
      <c r="E66" s="17">
        <v>988002</v>
      </c>
      <c r="F66" s="17">
        <v>854943</v>
      </c>
      <c r="G66" s="27">
        <f>SUM(C66:F66)</f>
        <v>1842945</v>
      </c>
      <c r="H66" s="27"/>
      <c r="I66" s="27"/>
      <c r="J66" s="27">
        <v>1527.1536290322581</v>
      </c>
      <c r="K66" s="27">
        <v>1321.4844758064514</v>
      </c>
      <c r="L66" s="27">
        <f t="shared" si="7"/>
        <v>2848.6381048387093</v>
      </c>
    </row>
    <row r="67" spans="1:13" s="35" customFormat="1">
      <c r="A67" s="23">
        <v>19</v>
      </c>
      <c r="B67" s="24" t="s">
        <v>41</v>
      </c>
      <c r="C67" s="25">
        <v>209148</v>
      </c>
      <c r="D67" s="25">
        <v>8766</v>
      </c>
      <c r="E67" s="25">
        <v>653933</v>
      </c>
      <c r="F67" s="25">
        <v>658530</v>
      </c>
      <c r="G67" s="25">
        <f>SUM(C67:F67)</f>
        <v>1530377</v>
      </c>
      <c r="H67" s="26">
        <v>323.27983870967739</v>
      </c>
      <c r="I67" s="26">
        <v>13.549596774193548</v>
      </c>
      <c r="J67" s="26">
        <v>1010.7835349462365</v>
      </c>
      <c r="K67" s="26">
        <v>1017.8891129032257</v>
      </c>
      <c r="L67" s="26">
        <f t="shared" si="7"/>
        <v>2365.5020833333333</v>
      </c>
      <c r="M67" s="14"/>
    </row>
    <row r="68" spans="1:13" s="35" customFormat="1">
      <c r="A68" s="34"/>
      <c r="B68" s="34" t="s">
        <v>111</v>
      </c>
      <c r="C68" s="17">
        <v>209148</v>
      </c>
      <c r="D68" s="17">
        <v>8766</v>
      </c>
      <c r="E68" s="17">
        <v>653933</v>
      </c>
      <c r="F68" s="17">
        <v>658530</v>
      </c>
      <c r="G68" s="17">
        <f t="shared" ref="G68" si="10">G67</f>
        <v>1530377</v>
      </c>
      <c r="H68" s="17">
        <v>323.27983870967739</v>
      </c>
      <c r="I68" s="17">
        <v>13.549596774193548</v>
      </c>
      <c r="J68" s="17">
        <v>1010.7835349462365</v>
      </c>
      <c r="K68" s="17">
        <v>1017.8891129032257</v>
      </c>
      <c r="L68" s="17">
        <f t="shared" si="7"/>
        <v>2365.5020833333333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11381</v>
      </c>
      <c r="D69" s="25">
        <v>0</v>
      </c>
      <c r="E69" s="25">
        <v>5262676</v>
      </c>
      <c r="F69" s="25">
        <v>3161225</v>
      </c>
      <c r="G69" s="25">
        <f>SUM(C69:F69)</f>
        <v>8435282</v>
      </c>
      <c r="H69" s="26">
        <v>17.59159946236559</v>
      </c>
      <c r="I69" s="26" t="s">
        <v>206</v>
      </c>
      <c r="J69" s="26">
        <v>8134.5126344086011</v>
      </c>
      <c r="K69" s="26">
        <v>4886.302083333333</v>
      </c>
      <c r="L69" s="26">
        <f t="shared" si="7"/>
        <v>13038.406317204299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5262676</v>
      </c>
      <c r="F70" s="17">
        <v>3148580.1</v>
      </c>
      <c r="G70" s="27">
        <f>F70+E70</f>
        <v>8411256.0999999996</v>
      </c>
      <c r="H70" s="27"/>
      <c r="I70" s="27"/>
      <c r="J70" s="27">
        <v>8134.5126344086011</v>
      </c>
      <c r="K70" s="27">
        <v>4886.302083333333</v>
      </c>
      <c r="L70" s="27">
        <f t="shared" si="7"/>
        <v>13020.814717741934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12644.9</v>
      </c>
      <c r="G71" s="27">
        <f>F71+E71</f>
        <v>12644.9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480389</v>
      </c>
      <c r="E72" s="25">
        <v>769075</v>
      </c>
      <c r="F72" s="25">
        <v>531079</v>
      </c>
      <c r="G72" s="25">
        <f>SUM(C72:F72)</f>
        <v>1780543</v>
      </c>
      <c r="H72" s="26" t="s">
        <v>206</v>
      </c>
      <c r="I72" s="26">
        <v>742.536760752688</v>
      </c>
      <c r="J72" s="26">
        <v>1188.7584005376343</v>
      </c>
      <c r="K72" s="26">
        <v>820.88823924731184</v>
      </c>
      <c r="L72" s="26">
        <f>H72+I72+J72+K72</f>
        <v>2752.183400537634</v>
      </c>
    </row>
    <row r="73" spans="1:13" s="35" customFormat="1">
      <c r="A73" s="34"/>
      <c r="B73" s="34" t="s">
        <v>114</v>
      </c>
      <c r="C73" s="17"/>
      <c r="D73" s="17"/>
      <c r="E73" s="17">
        <v>769075</v>
      </c>
      <c r="F73" s="17">
        <v>233674.76</v>
      </c>
      <c r="G73" s="27">
        <f>E73+F73</f>
        <v>1002749.76</v>
      </c>
      <c r="H73" s="27"/>
      <c r="I73" s="27"/>
      <c r="J73" s="27">
        <v>1188.7584005376343</v>
      </c>
      <c r="K73" s="27">
        <v>361.19082526881715</v>
      </c>
      <c r="L73" s="27">
        <f>H73+I73+J73+K73</f>
        <v>1549.9492258064515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297404.24000000005</v>
      </c>
      <c r="G74" s="27">
        <f>E74+F74</f>
        <v>297404.24000000005</v>
      </c>
      <c r="H74" s="27"/>
      <c r="I74" s="27"/>
      <c r="J74" s="27"/>
      <c r="K74" s="27">
        <v>459.69741397849469</v>
      </c>
      <c r="L74" s="27">
        <f>H74+I74+J74+K74</f>
        <v>459.69741397849469</v>
      </c>
    </row>
    <row r="75" spans="1:13" s="35" customFormat="1">
      <c r="A75" s="18">
        <v>22</v>
      </c>
      <c r="B75" s="19" t="s">
        <v>47</v>
      </c>
      <c r="C75" s="20">
        <v>46031</v>
      </c>
      <c r="D75" s="20">
        <v>0</v>
      </c>
      <c r="E75" s="20">
        <v>2453846</v>
      </c>
      <c r="F75" s="20">
        <v>766205</v>
      </c>
      <c r="G75" s="20">
        <f>SUM(C75:F75)</f>
        <v>3266082</v>
      </c>
      <c r="H75" s="21">
        <v>71.150067204301067</v>
      </c>
      <c r="I75" s="21" t="s">
        <v>206</v>
      </c>
      <c r="J75" s="21">
        <v>3792.9071236559139</v>
      </c>
      <c r="K75" s="21">
        <v>1184.3222446236559</v>
      </c>
      <c r="L75" s="21">
        <f>H75+I75+J75+K75</f>
        <v>5048.379435483871</v>
      </c>
    </row>
    <row r="76" spans="1:13" s="35" customFormat="1">
      <c r="A76" s="34"/>
      <c r="B76" s="34" t="s">
        <v>115</v>
      </c>
      <c r="C76" s="17">
        <v>46031</v>
      </c>
      <c r="D76" s="17">
        <v>0</v>
      </c>
      <c r="E76" s="17">
        <v>2453846</v>
      </c>
      <c r="F76" s="17">
        <v>766205</v>
      </c>
      <c r="G76" s="27">
        <f>F76+E76+C76</f>
        <v>3266082</v>
      </c>
      <c r="H76" s="27">
        <v>71.150067204301067</v>
      </c>
      <c r="I76" s="27"/>
      <c r="J76" s="27">
        <v>3792.9071236559139</v>
      </c>
      <c r="K76" s="27">
        <v>1184.3222446236559</v>
      </c>
      <c r="L76" s="27">
        <f>L75</f>
        <v>5048.379435483871</v>
      </c>
    </row>
    <row r="77" spans="1:13" s="35" customFormat="1">
      <c r="A77" s="23">
        <v>23</v>
      </c>
      <c r="B77" s="24" t="s">
        <v>49</v>
      </c>
      <c r="C77" s="25">
        <v>769015</v>
      </c>
      <c r="D77" s="25">
        <v>13175</v>
      </c>
      <c r="E77" s="25">
        <v>485798</v>
      </c>
      <c r="F77" s="25">
        <v>432474</v>
      </c>
      <c r="G77" s="25">
        <f>SUM(C77:F77)</f>
        <v>1700462</v>
      </c>
      <c r="H77" s="26">
        <v>1188.6656586021504</v>
      </c>
      <c r="I77" s="26">
        <v>20.364583333333332</v>
      </c>
      <c r="J77" s="26">
        <v>750.89744623655918</v>
      </c>
      <c r="K77" s="26">
        <v>668.47459677419351</v>
      </c>
      <c r="L77" s="26">
        <f>H77+I77+J77+K77</f>
        <v>2628.4022849462363</v>
      </c>
    </row>
    <row r="78" spans="1:13" s="35" customFormat="1">
      <c r="A78" s="34"/>
      <c r="B78" s="34" t="s">
        <v>116</v>
      </c>
      <c r="C78" s="17">
        <v>769015</v>
      </c>
      <c r="D78" s="17">
        <v>13175</v>
      </c>
      <c r="E78" s="17">
        <v>87443.64</v>
      </c>
      <c r="F78" s="17">
        <v>37192.763999999996</v>
      </c>
      <c r="G78" s="27">
        <f>C78+D78+E78+F78</f>
        <v>906826.40399999998</v>
      </c>
      <c r="H78" s="27">
        <v>1188.6656586021504</v>
      </c>
      <c r="I78" s="27">
        <v>20.364583333333332</v>
      </c>
      <c r="J78" s="27">
        <v>135.16154032258063</v>
      </c>
      <c r="K78" s="27">
        <v>57.488815322580635</v>
      </c>
      <c r="L78" s="27">
        <f>SUM(H78:K78)</f>
        <v>1401.6805975806449</v>
      </c>
    </row>
    <row r="79" spans="1:13" s="35" customFormat="1">
      <c r="A79" s="34"/>
      <c r="B79" s="34" t="s">
        <v>117</v>
      </c>
      <c r="C79" s="17"/>
      <c r="D79" s="17"/>
      <c r="E79" s="17">
        <v>398354.36</v>
      </c>
      <c r="F79" s="17">
        <v>395281.23600000003</v>
      </c>
      <c r="G79" s="27">
        <f>C79+D79+E79+F79</f>
        <v>793635.59600000002</v>
      </c>
      <c r="H79" s="27"/>
      <c r="I79" s="27"/>
      <c r="J79" s="27">
        <v>615.7359059139784</v>
      </c>
      <c r="K79" s="27">
        <v>610.98578145161287</v>
      </c>
      <c r="L79" s="27">
        <f>SUM(H79:K79)</f>
        <v>1226.7216873655912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438127</v>
      </c>
      <c r="F80" s="25">
        <v>484940</v>
      </c>
      <c r="G80" s="25">
        <f>SUM(C80:F80)</f>
        <v>923067</v>
      </c>
      <c r="H80" s="26" t="s">
        <v>206</v>
      </c>
      <c r="I80" s="26" t="s">
        <v>206</v>
      </c>
      <c r="J80" s="26">
        <v>677.21243279569887</v>
      </c>
      <c r="K80" s="26">
        <v>749.57123655913972</v>
      </c>
      <c r="L80" s="26">
        <f t="shared" ref="L80:L95" si="11">H80+I80+J80+K80</f>
        <v>1426.7836693548386</v>
      </c>
    </row>
    <row r="81" spans="1:12" s="35" customFormat="1">
      <c r="A81" s="34"/>
      <c r="B81" s="34" t="s">
        <v>118</v>
      </c>
      <c r="C81" s="17"/>
      <c r="D81" s="17"/>
      <c r="E81" s="17">
        <v>438127</v>
      </c>
      <c r="F81" s="17">
        <v>484940</v>
      </c>
      <c r="G81" s="17">
        <f>SUM(C81:F81)</f>
        <v>923067</v>
      </c>
      <c r="H81" s="27"/>
      <c r="I81" s="27"/>
      <c r="J81" s="27">
        <v>677.21243279569887</v>
      </c>
      <c r="K81" s="27">
        <v>749.57123655913972</v>
      </c>
      <c r="L81" s="27">
        <f t="shared" si="11"/>
        <v>1426.7836693548386</v>
      </c>
    </row>
    <row r="82" spans="1:12" s="35" customFormat="1">
      <c r="A82" s="23">
        <v>25</v>
      </c>
      <c r="B82" s="24" t="s">
        <v>52</v>
      </c>
      <c r="C82" s="25">
        <v>316348</v>
      </c>
      <c r="D82" s="25">
        <v>0</v>
      </c>
      <c r="E82" s="25">
        <v>2071665</v>
      </c>
      <c r="F82" s="25">
        <v>1039699</v>
      </c>
      <c r="G82" s="25">
        <f t="shared" ref="G82:G89" si="12">SUM(C82:F82)</f>
        <v>3427712</v>
      </c>
      <c r="H82" s="26">
        <v>488.97876344086018</v>
      </c>
      <c r="I82" s="26" t="s">
        <v>206</v>
      </c>
      <c r="J82" s="26">
        <v>3202.1703629032259</v>
      </c>
      <c r="K82" s="26">
        <v>1607.0616263440859</v>
      </c>
      <c r="L82" s="26">
        <f t="shared" si="11"/>
        <v>5298.2107526881719</v>
      </c>
    </row>
    <row r="83" spans="1:12" s="35" customFormat="1">
      <c r="A83" s="34"/>
      <c r="B83" s="34" t="s">
        <v>119</v>
      </c>
      <c r="C83" s="17">
        <v>316348</v>
      </c>
      <c r="D83" s="17"/>
      <c r="E83" s="17">
        <v>379115</v>
      </c>
      <c r="F83" s="17">
        <v>532326</v>
      </c>
      <c r="G83" s="27">
        <f t="shared" si="12"/>
        <v>1227789</v>
      </c>
      <c r="H83" s="27">
        <v>488.97876344086018</v>
      </c>
      <c r="I83" s="27"/>
      <c r="J83" s="27">
        <v>585.99764784946228</v>
      </c>
      <c r="K83" s="27">
        <v>822.81572580645161</v>
      </c>
      <c r="L83" s="27">
        <f t="shared" si="11"/>
        <v>1897.792137096774</v>
      </c>
    </row>
    <row r="84" spans="1:12" s="35" customFormat="1">
      <c r="A84" s="34"/>
      <c r="B84" s="34" t="s">
        <v>120</v>
      </c>
      <c r="C84" s="17"/>
      <c r="D84" s="17"/>
      <c r="E84" s="17">
        <v>1207780</v>
      </c>
      <c r="F84" s="17">
        <v>507373</v>
      </c>
      <c r="G84" s="27">
        <f t="shared" si="12"/>
        <v>1715153</v>
      </c>
      <c r="H84" s="27"/>
      <c r="I84" s="27"/>
      <c r="J84" s="27">
        <v>1866.8642473118277</v>
      </c>
      <c r="K84" s="27">
        <v>784.24590053763438</v>
      </c>
      <c r="L84" s="27">
        <f t="shared" si="11"/>
        <v>2651.110147849462</v>
      </c>
    </row>
    <row r="85" spans="1:12" s="35" customFormat="1">
      <c r="A85" s="34"/>
      <c r="B85" s="34" t="s">
        <v>121</v>
      </c>
      <c r="C85" s="17"/>
      <c r="D85" s="17"/>
      <c r="E85" s="17">
        <v>24860</v>
      </c>
      <c r="F85" s="17"/>
      <c r="G85" s="27">
        <f t="shared" si="12"/>
        <v>24860</v>
      </c>
      <c r="H85" s="27"/>
      <c r="I85" s="27"/>
      <c r="J85" s="27">
        <v>38.4260752688172</v>
      </c>
      <c r="K85" s="27"/>
      <c r="L85" s="27">
        <f t="shared" si="11"/>
        <v>38.4260752688172</v>
      </c>
    </row>
    <row r="86" spans="1:12" s="35" customFormat="1">
      <c r="A86" s="34"/>
      <c r="B86" s="34" t="s">
        <v>122</v>
      </c>
      <c r="C86" s="17"/>
      <c r="D86" s="17"/>
      <c r="E86" s="17">
        <v>447480</v>
      </c>
      <c r="F86" s="17"/>
      <c r="G86" s="27">
        <f t="shared" si="12"/>
        <v>447480</v>
      </c>
      <c r="H86" s="27"/>
      <c r="I86" s="27"/>
      <c r="J86" s="27">
        <v>691.66935483870964</v>
      </c>
      <c r="K86" s="27"/>
      <c r="L86" s="27">
        <f t="shared" si="11"/>
        <v>691.66935483870964</v>
      </c>
    </row>
    <row r="87" spans="1:12" s="35" customFormat="1">
      <c r="A87" s="34"/>
      <c r="B87" s="34" t="s">
        <v>123</v>
      </c>
      <c r="C87" s="17"/>
      <c r="D87" s="17"/>
      <c r="E87" s="17">
        <v>10358</v>
      </c>
      <c r="F87" s="17"/>
      <c r="G87" s="27">
        <f t="shared" si="12"/>
        <v>10358</v>
      </c>
      <c r="H87" s="27"/>
      <c r="I87" s="27"/>
      <c r="J87" s="27">
        <v>16.010349462365589</v>
      </c>
      <c r="K87" s="27"/>
      <c r="L87" s="27">
        <f t="shared" si="11"/>
        <v>16.010349462365589</v>
      </c>
    </row>
    <row r="88" spans="1:12" s="35" customFormat="1">
      <c r="A88" s="34"/>
      <c r="B88" s="34" t="s">
        <v>124</v>
      </c>
      <c r="C88" s="17"/>
      <c r="D88" s="17"/>
      <c r="E88" s="17">
        <v>2072</v>
      </c>
      <c r="F88" s="17"/>
      <c r="G88" s="27"/>
      <c r="H88" s="27"/>
      <c r="I88" s="27"/>
      <c r="J88" s="27">
        <v>3.2026881720430107</v>
      </c>
      <c r="K88" s="27"/>
      <c r="L88" s="27">
        <f t="shared" si="11"/>
        <v>3.2026881720430107</v>
      </c>
    </row>
    <row r="89" spans="1:12" s="35" customFormat="1">
      <c r="A89" s="23">
        <v>26</v>
      </c>
      <c r="B89" s="24" t="s">
        <v>54</v>
      </c>
      <c r="C89" s="25">
        <v>403951</v>
      </c>
      <c r="D89" s="25">
        <v>0</v>
      </c>
      <c r="E89" s="25">
        <v>2279157</v>
      </c>
      <c r="F89" s="25">
        <v>831826</v>
      </c>
      <c r="G89" s="25">
        <f t="shared" si="12"/>
        <v>3514934</v>
      </c>
      <c r="H89" s="26">
        <v>624.38662634408604</v>
      </c>
      <c r="I89" s="26" t="s">
        <v>206</v>
      </c>
      <c r="J89" s="26">
        <v>3522.8905241935486</v>
      </c>
      <c r="K89" s="26">
        <v>1285.7525537634408</v>
      </c>
      <c r="L89" s="26">
        <f t="shared" si="11"/>
        <v>5433.029704301076</v>
      </c>
    </row>
    <row r="90" spans="1:12" s="35" customFormat="1">
      <c r="A90" s="34"/>
      <c r="B90" s="34" t="s">
        <v>125</v>
      </c>
      <c r="C90" s="17"/>
      <c r="D90" s="17"/>
      <c r="E90" s="17">
        <v>1144592</v>
      </c>
      <c r="F90" s="17">
        <v>540853</v>
      </c>
      <c r="G90" s="27">
        <f t="shared" ref="G90:G96" si="13">SUM(C90:F90)</f>
        <v>1685445</v>
      </c>
      <c r="H90" s="27"/>
      <c r="I90" s="27"/>
      <c r="J90" s="27">
        <v>1769.1946236559138</v>
      </c>
      <c r="K90" s="27">
        <v>835.99590053763438</v>
      </c>
      <c r="L90" s="27">
        <f t="shared" si="11"/>
        <v>2605.1905241935483</v>
      </c>
    </row>
    <row r="91" spans="1:12" s="35" customFormat="1">
      <c r="A91" s="34"/>
      <c r="B91" s="34" t="s">
        <v>126</v>
      </c>
      <c r="C91" s="17"/>
      <c r="D91" s="17"/>
      <c r="E91" s="17">
        <v>780611</v>
      </c>
      <c r="F91" s="17">
        <v>226257</v>
      </c>
      <c r="G91" s="27">
        <f t="shared" si="13"/>
        <v>1006868</v>
      </c>
      <c r="H91" s="27"/>
      <c r="I91" s="27"/>
      <c r="J91" s="27">
        <v>1206.5895833333332</v>
      </c>
      <c r="K91" s="27">
        <v>349.72520161290322</v>
      </c>
      <c r="L91" s="27">
        <f t="shared" si="11"/>
        <v>1556.3147849462364</v>
      </c>
    </row>
    <row r="92" spans="1:12" s="35" customFormat="1">
      <c r="A92" s="34"/>
      <c r="B92" s="34" t="s">
        <v>127</v>
      </c>
      <c r="C92" s="17"/>
      <c r="D92" s="17"/>
      <c r="E92" s="17">
        <v>238856</v>
      </c>
      <c r="F92" s="17">
        <v>2329</v>
      </c>
      <c r="G92" s="27">
        <f t="shared" si="13"/>
        <v>241185</v>
      </c>
      <c r="H92" s="27"/>
      <c r="I92" s="27"/>
      <c r="J92" s="27">
        <v>369.19946236559139</v>
      </c>
      <c r="K92" s="27">
        <v>3.5999327956989244</v>
      </c>
      <c r="L92" s="27">
        <f t="shared" si="11"/>
        <v>372.79939516129031</v>
      </c>
    </row>
    <row r="93" spans="1:12" s="35" customFormat="1">
      <c r="A93" s="34"/>
      <c r="B93" s="34" t="s">
        <v>128</v>
      </c>
      <c r="C93" s="17"/>
      <c r="D93" s="17"/>
      <c r="E93" s="17">
        <v>19829</v>
      </c>
      <c r="F93" s="17"/>
      <c r="G93" s="27">
        <f t="shared" si="13"/>
        <v>19829</v>
      </c>
      <c r="H93" s="27"/>
      <c r="I93" s="27"/>
      <c r="J93" s="27">
        <v>30.649663978494623</v>
      </c>
      <c r="K93" s="27"/>
      <c r="L93" s="27">
        <f t="shared" si="11"/>
        <v>30.649663978494623</v>
      </c>
    </row>
    <row r="94" spans="1:12" s="35" customFormat="1">
      <c r="A94" s="34"/>
      <c r="B94" s="34" t="s">
        <v>129</v>
      </c>
      <c r="C94" s="17"/>
      <c r="D94" s="17"/>
      <c r="E94" s="17">
        <v>35099</v>
      </c>
      <c r="F94" s="17">
        <v>33855</v>
      </c>
      <c r="G94" s="27">
        <f t="shared" si="13"/>
        <v>68954</v>
      </c>
      <c r="H94" s="27"/>
      <c r="I94" s="27"/>
      <c r="J94" s="27">
        <v>54.252486559139783</v>
      </c>
      <c r="K94" s="27">
        <v>52.329637096774192</v>
      </c>
      <c r="L94" s="27">
        <f t="shared" si="11"/>
        <v>106.58212365591397</v>
      </c>
    </row>
    <row r="95" spans="1:12" s="35" customFormat="1">
      <c r="A95" s="34"/>
      <c r="B95" s="34" t="s">
        <v>130</v>
      </c>
      <c r="C95" s="17"/>
      <c r="D95" s="17"/>
      <c r="E95" s="17">
        <v>60170</v>
      </c>
      <c r="F95" s="17">
        <v>28532</v>
      </c>
      <c r="G95" s="27">
        <f t="shared" si="13"/>
        <v>88702</v>
      </c>
      <c r="H95" s="27"/>
      <c r="I95" s="27"/>
      <c r="J95" s="27">
        <v>93.004704301075265</v>
      </c>
      <c r="K95" s="27">
        <v>44.101881720430107</v>
      </c>
      <c r="L95" s="27">
        <f t="shared" si="11"/>
        <v>137.10658602150536</v>
      </c>
    </row>
    <row r="96" spans="1:12" s="35" customFormat="1">
      <c r="A96" s="23">
        <v>27</v>
      </c>
      <c r="B96" s="24" t="s">
        <v>55</v>
      </c>
      <c r="C96" s="25">
        <v>433202</v>
      </c>
      <c r="D96" s="25">
        <v>0</v>
      </c>
      <c r="E96" s="25">
        <v>610143</v>
      </c>
      <c r="F96" s="25">
        <v>513532</v>
      </c>
      <c r="G96" s="25">
        <f t="shared" si="13"/>
        <v>1556877</v>
      </c>
      <c r="H96" s="26">
        <v>669.59986559139782</v>
      </c>
      <c r="I96" s="26" t="s">
        <v>206</v>
      </c>
      <c r="J96" s="26">
        <v>943.097379032258</v>
      </c>
      <c r="K96" s="26">
        <v>793.76586021505375</v>
      </c>
      <c r="L96" s="26">
        <f>H96+I96+J96+K96</f>
        <v>2406.4631048387096</v>
      </c>
    </row>
    <row r="97" spans="1:12" s="35" customFormat="1">
      <c r="A97" s="34"/>
      <c r="B97" s="34" t="s">
        <v>131</v>
      </c>
      <c r="C97" s="17">
        <v>433202</v>
      </c>
      <c r="D97" s="17">
        <v>0</v>
      </c>
      <c r="E97" s="17">
        <v>610143</v>
      </c>
      <c r="F97" s="17">
        <v>513532</v>
      </c>
      <c r="G97" s="27">
        <f>C97+D97+E97+F97</f>
        <v>1556877</v>
      </c>
      <c r="H97" s="27">
        <v>669.59986559139782</v>
      </c>
      <c r="I97" s="27"/>
      <c r="J97" s="27">
        <v>943.097379032258</v>
      </c>
      <c r="K97" s="27">
        <v>793.76586021505375</v>
      </c>
      <c r="L97" s="27">
        <f>H97+I97+J97+K97</f>
        <v>2406.4631048387096</v>
      </c>
    </row>
    <row r="98" spans="1:12" s="35" customFormat="1">
      <c r="A98" s="23">
        <v>28</v>
      </c>
      <c r="B98" s="24" t="s">
        <v>57</v>
      </c>
      <c r="C98" s="25">
        <v>183919</v>
      </c>
      <c r="D98" s="25">
        <v>0</v>
      </c>
      <c r="E98" s="25">
        <v>1202681</v>
      </c>
      <c r="F98" s="25">
        <v>614891</v>
      </c>
      <c r="G98" s="25">
        <f>SUM(C98:F98)</f>
        <v>2001491</v>
      </c>
      <c r="H98" s="26">
        <v>284.28340053763435</v>
      </c>
      <c r="I98" s="26" t="s">
        <v>206</v>
      </c>
      <c r="J98" s="26">
        <v>1858.9827284946236</v>
      </c>
      <c r="K98" s="26">
        <v>950.43635752688169</v>
      </c>
      <c r="L98" s="26">
        <f>H98+I98+J98+K98</f>
        <v>3093.7024865591397</v>
      </c>
    </row>
    <row r="99" spans="1:12" s="35" customFormat="1">
      <c r="A99" s="34"/>
      <c r="B99" s="34" t="s">
        <v>132</v>
      </c>
      <c r="C99" s="17">
        <v>183919</v>
      </c>
      <c r="D99" s="17"/>
      <c r="E99" s="17">
        <v>1126912</v>
      </c>
      <c r="F99" s="17">
        <v>614891</v>
      </c>
      <c r="G99" s="27">
        <f>SUM(C99:F99)</f>
        <v>1925722</v>
      </c>
      <c r="H99" s="27">
        <v>284.28340053763435</v>
      </c>
      <c r="I99" s="27"/>
      <c r="J99" s="27">
        <v>1741.8666666666666</v>
      </c>
      <c r="K99" s="27">
        <v>950.43635752688169</v>
      </c>
      <c r="L99" s="27">
        <f t="shared" ref="L99:L113" si="14">H99+I99+J99+K99</f>
        <v>2976.5864247311829</v>
      </c>
    </row>
    <row r="100" spans="1:12" s="35" customFormat="1">
      <c r="A100" s="34"/>
      <c r="B100" s="34" t="s">
        <v>77</v>
      </c>
      <c r="C100" s="17"/>
      <c r="D100" s="17"/>
      <c r="E100" s="17">
        <v>75769</v>
      </c>
      <c r="F100" s="17"/>
      <c r="G100" s="27">
        <f>SUM(C100:F100)</f>
        <v>75769</v>
      </c>
      <c r="H100" s="27"/>
      <c r="I100" s="27"/>
      <c r="J100" s="27">
        <v>117.11606182795698</v>
      </c>
      <c r="K100" s="27"/>
      <c r="L100" s="27">
        <f t="shared" si="14"/>
        <v>117.11606182795698</v>
      </c>
    </row>
    <row r="101" spans="1:12" s="35" customFormat="1">
      <c r="A101" s="23">
        <v>29</v>
      </c>
      <c r="B101" s="24" t="s">
        <v>58</v>
      </c>
      <c r="C101" s="25">
        <v>7083</v>
      </c>
      <c r="D101" s="25">
        <v>0</v>
      </c>
      <c r="E101" s="25">
        <v>3481481</v>
      </c>
      <c r="F101" s="25">
        <v>1704399</v>
      </c>
      <c r="G101" s="25">
        <f>SUM(C101:F101)</f>
        <v>5192963</v>
      </c>
      <c r="H101" s="26">
        <v>10.948185483870967</v>
      </c>
      <c r="I101" s="26" t="s">
        <v>206</v>
      </c>
      <c r="J101" s="26">
        <v>5381.3214381720427</v>
      </c>
      <c r="K101" s="26">
        <v>2634.487701612903</v>
      </c>
      <c r="L101" s="26">
        <f>H101+I101+J101+K101</f>
        <v>8026.7573252688171</v>
      </c>
    </row>
    <row r="102" spans="1:12" s="35" customFormat="1">
      <c r="A102" s="34"/>
      <c r="B102" s="34" t="s">
        <v>133</v>
      </c>
      <c r="C102" s="17"/>
      <c r="D102" s="17"/>
      <c r="E102" s="17">
        <v>3481481</v>
      </c>
      <c r="F102" s="17">
        <v>1704399</v>
      </c>
      <c r="G102" s="17">
        <f>G101</f>
        <v>5192963</v>
      </c>
      <c r="H102" s="27"/>
      <c r="I102" s="27"/>
      <c r="J102" s="27">
        <v>5381.3214381720427</v>
      </c>
      <c r="K102" s="27">
        <v>2634.487701612903</v>
      </c>
      <c r="L102" s="27">
        <f t="shared" si="14"/>
        <v>8015.8091397849457</v>
      </c>
    </row>
    <row r="103" spans="1:12" s="35" customFormat="1">
      <c r="A103" s="23">
        <v>30</v>
      </c>
      <c r="B103" s="24" t="s">
        <v>60</v>
      </c>
      <c r="C103" s="25">
        <v>7183</v>
      </c>
      <c r="D103" s="25">
        <v>0</v>
      </c>
      <c r="E103" s="25">
        <v>701431</v>
      </c>
      <c r="F103" s="36">
        <v>574057</v>
      </c>
      <c r="G103" s="25">
        <f>SUM(C103:F103)</f>
        <v>1282671</v>
      </c>
      <c r="H103" s="26">
        <v>11.102755376344085</v>
      </c>
      <c r="I103" s="26" t="s">
        <v>206</v>
      </c>
      <c r="J103" s="26">
        <v>1084.2011424731181</v>
      </c>
      <c r="K103" s="26">
        <v>887.31928763440862</v>
      </c>
      <c r="L103" s="26">
        <f t="shared" si="14"/>
        <v>1982.6231854838707</v>
      </c>
    </row>
    <row r="104" spans="1:12" s="35" customFormat="1">
      <c r="A104" s="34"/>
      <c r="B104" s="34" t="s">
        <v>134</v>
      </c>
      <c r="C104" s="17"/>
      <c r="D104" s="17"/>
      <c r="E104" s="17">
        <v>701431</v>
      </c>
      <c r="F104" s="17">
        <v>574057</v>
      </c>
      <c r="G104" s="27">
        <f>E104+F104</f>
        <v>1275488</v>
      </c>
      <c r="H104" s="27"/>
      <c r="I104" s="27"/>
      <c r="J104" s="27">
        <v>1084.2011424731181</v>
      </c>
      <c r="K104" s="27">
        <v>887.31928763440862</v>
      </c>
      <c r="L104" s="27">
        <f t="shared" si="14"/>
        <v>1971.5204301075269</v>
      </c>
    </row>
    <row r="105" spans="1:12" s="35" customFormat="1">
      <c r="A105" s="18">
        <v>31</v>
      </c>
      <c r="B105" s="19" t="s">
        <v>62</v>
      </c>
      <c r="C105" s="20">
        <v>488140</v>
      </c>
      <c r="D105" s="20">
        <v>105034</v>
      </c>
      <c r="E105" s="20">
        <v>4282674</v>
      </c>
      <c r="F105" s="20">
        <v>1711713</v>
      </c>
      <c r="G105" s="20">
        <f>SUM(C105:F105)</f>
        <v>6587561</v>
      </c>
      <c r="H105" s="21">
        <v>754.51747311827955</v>
      </c>
      <c r="I105" s="21">
        <v>162.35094086021505</v>
      </c>
      <c r="J105" s="21">
        <v>6619.7245967741928</v>
      </c>
      <c r="K105" s="21">
        <v>2645.792943548387</v>
      </c>
      <c r="L105" s="21">
        <f t="shared" si="14"/>
        <v>10182.385954301075</v>
      </c>
    </row>
    <row r="106" spans="1:12" s="35" customFormat="1">
      <c r="A106" s="34"/>
      <c r="B106" s="34" t="s">
        <v>135</v>
      </c>
      <c r="C106" s="17">
        <v>488140</v>
      </c>
      <c r="D106" s="17">
        <v>105034</v>
      </c>
      <c r="E106" s="17">
        <v>4282674</v>
      </c>
      <c r="F106" s="17">
        <v>1711713</v>
      </c>
      <c r="G106" s="27">
        <f>C106+D106+E106+F106</f>
        <v>6587561</v>
      </c>
      <c r="H106" s="27">
        <v>754.51747311827955</v>
      </c>
      <c r="I106" s="27"/>
      <c r="J106" s="27">
        <v>6619.7245967741928</v>
      </c>
      <c r="K106" s="27">
        <v>2645.792943548387</v>
      </c>
      <c r="L106" s="27">
        <f t="shared" si="14"/>
        <v>10020.03501344086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350540</v>
      </c>
      <c r="F107" s="37">
        <v>66441</v>
      </c>
      <c r="G107" s="25">
        <f>SUM(C107:F107)</f>
        <v>416981</v>
      </c>
      <c r="H107" s="26" t="s">
        <v>206</v>
      </c>
      <c r="I107" s="26" t="s">
        <v>206</v>
      </c>
      <c r="J107" s="26">
        <v>541.82930107526875</v>
      </c>
      <c r="K107" s="26">
        <v>102.69778225806451</v>
      </c>
      <c r="L107" s="26">
        <f t="shared" si="14"/>
        <v>644.52708333333328</v>
      </c>
    </row>
    <row r="108" spans="1:12" s="35" customFormat="1" ht="30">
      <c r="A108" s="34"/>
      <c r="B108" s="38" t="s">
        <v>136</v>
      </c>
      <c r="C108" s="17"/>
      <c r="D108" s="17"/>
      <c r="E108" s="17">
        <v>350540</v>
      </c>
      <c r="F108" s="17">
        <v>66441</v>
      </c>
      <c r="G108" s="27">
        <f>SUM(C108:F108)</f>
        <v>416981</v>
      </c>
      <c r="H108" s="27"/>
      <c r="I108" s="27"/>
      <c r="J108" s="27">
        <v>541.82930107526875</v>
      </c>
      <c r="K108" s="27">
        <v>102.69778225806451</v>
      </c>
      <c r="L108" s="27">
        <f t="shared" si="14"/>
        <v>644.52708333333328</v>
      </c>
    </row>
    <row r="109" spans="1:12" s="35" customFormat="1">
      <c r="A109" s="18">
        <v>33</v>
      </c>
      <c r="B109" s="19" t="s">
        <v>66</v>
      </c>
      <c r="C109" s="20">
        <v>148802</v>
      </c>
      <c r="D109" s="20">
        <v>0</v>
      </c>
      <c r="E109" s="20">
        <v>80409</v>
      </c>
      <c r="F109" s="20">
        <v>100659</v>
      </c>
      <c r="G109" s="20">
        <f>SUM(C109:F109)</f>
        <v>329870</v>
      </c>
      <c r="H109" s="21">
        <v>230.00309139784943</v>
      </c>
      <c r="I109" s="21" t="s">
        <v>206</v>
      </c>
      <c r="J109" s="21">
        <v>124.28810483870967</v>
      </c>
      <c r="K109" s="21">
        <v>155.58850806451611</v>
      </c>
      <c r="L109" s="21">
        <f t="shared" si="14"/>
        <v>509.87970430107521</v>
      </c>
    </row>
    <row r="110" spans="1:12" s="35" customFormat="1">
      <c r="A110" s="34"/>
      <c r="B110" s="34" t="s">
        <v>137</v>
      </c>
      <c r="C110" s="17">
        <v>148802</v>
      </c>
      <c r="D110" s="17"/>
      <c r="E110" s="17">
        <v>80409</v>
      </c>
      <c r="F110" s="17">
        <v>100659</v>
      </c>
      <c r="G110" s="27">
        <f t="shared" ref="G110" si="15">G109</f>
        <v>329870</v>
      </c>
      <c r="H110" s="27">
        <v>230.00309139784943</v>
      </c>
      <c r="I110" s="27"/>
      <c r="J110" s="27">
        <v>124.28810483870967</v>
      </c>
      <c r="K110" s="27">
        <v>155.58850806451611</v>
      </c>
      <c r="L110" s="27">
        <f t="shared" si="14"/>
        <v>509.87970430107521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218166</v>
      </c>
      <c r="F111" s="25">
        <v>43261</v>
      </c>
      <c r="G111" s="25">
        <f t="shared" ref="G111:G116" si="16">SUM(C111:F111)</f>
        <v>261427</v>
      </c>
      <c r="H111" s="26" t="s">
        <v>206</v>
      </c>
      <c r="I111" s="26" t="s">
        <v>206</v>
      </c>
      <c r="J111" s="26">
        <v>337.2189516129032</v>
      </c>
      <c r="K111" s="26">
        <v>66.868481182795691</v>
      </c>
      <c r="L111" s="26">
        <f t="shared" si="14"/>
        <v>404.08743279569887</v>
      </c>
    </row>
    <row r="112" spans="1:12" s="35" customFormat="1" ht="30">
      <c r="A112" s="34"/>
      <c r="B112" s="38" t="s">
        <v>138</v>
      </c>
      <c r="C112" s="17"/>
      <c r="D112" s="17"/>
      <c r="E112" s="17">
        <v>52359.839999999997</v>
      </c>
      <c r="F112" s="17">
        <v>2638.9209999999998</v>
      </c>
      <c r="G112" s="27">
        <f t="shared" si="16"/>
        <v>54998.760999999999</v>
      </c>
      <c r="H112" s="27"/>
      <c r="I112" s="27"/>
      <c r="J112" s="27">
        <v>80.932548387096773</v>
      </c>
      <c r="K112" s="27">
        <v>4.0789773521505372</v>
      </c>
      <c r="L112" s="27">
        <f t="shared" si="14"/>
        <v>85.011525739247304</v>
      </c>
    </row>
    <row r="113" spans="1:12" s="35" customFormat="1">
      <c r="A113" s="34"/>
      <c r="B113" s="34" t="s">
        <v>139</v>
      </c>
      <c r="C113" s="17"/>
      <c r="D113" s="17"/>
      <c r="E113" s="17">
        <v>165806.16</v>
      </c>
      <c r="F113" s="17">
        <v>40622.078999999998</v>
      </c>
      <c r="G113" s="27">
        <f t="shared" si="16"/>
        <v>206428.239</v>
      </c>
      <c r="H113" s="27"/>
      <c r="I113" s="27"/>
      <c r="J113" s="27">
        <v>256.28640322580645</v>
      </c>
      <c r="K113" s="27">
        <v>62.78950383064516</v>
      </c>
      <c r="L113" s="27">
        <f t="shared" si="14"/>
        <v>319.07590705645163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166312</v>
      </c>
      <c r="E114" s="25">
        <v>946162</v>
      </c>
      <c r="F114" s="25">
        <v>1175869</v>
      </c>
      <c r="G114" s="25">
        <f t="shared" si="16"/>
        <v>2288343</v>
      </c>
      <c r="H114" s="26" t="s">
        <v>206</v>
      </c>
      <c r="I114" s="26">
        <v>257.06827956989247</v>
      </c>
      <c r="J114" s="26">
        <v>1462.4815860215053</v>
      </c>
      <c r="K114" s="26">
        <v>1817.539448924731</v>
      </c>
      <c r="L114" s="26">
        <f>H114+I114+J114+K114</f>
        <v>3537.089314516129</v>
      </c>
    </row>
    <row r="115" spans="1:12" s="35" customFormat="1">
      <c r="A115" s="34"/>
      <c r="B115" s="34" t="s">
        <v>140</v>
      </c>
      <c r="C115" s="17"/>
      <c r="D115" s="17">
        <v>166312</v>
      </c>
      <c r="E115" s="17">
        <v>946162</v>
      </c>
      <c r="F115" s="17">
        <v>1175869</v>
      </c>
      <c r="G115" s="27">
        <f t="shared" si="16"/>
        <v>2288343</v>
      </c>
      <c r="H115" s="27"/>
      <c r="I115" s="27">
        <v>257.06827956989247</v>
      </c>
      <c r="J115" s="27">
        <v>1462.4815860215053</v>
      </c>
      <c r="K115" s="27">
        <v>1817.539448924731</v>
      </c>
      <c r="L115" s="27">
        <f>H115+I115+J115+K115</f>
        <v>3537.089314516129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455458</v>
      </c>
      <c r="F116" s="25">
        <v>550198</v>
      </c>
      <c r="G116" s="25">
        <f t="shared" si="16"/>
        <v>1005656</v>
      </c>
      <c r="H116" s="26" t="s">
        <v>206</v>
      </c>
      <c r="I116" s="26" t="s">
        <v>206</v>
      </c>
      <c r="J116" s="26">
        <v>704.000940860215</v>
      </c>
      <c r="K116" s="26">
        <v>850.4404569892472</v>
      </c>
      <c r="L116" s="26">
        <f>H116+I116+J116+K116</f>
        <v>1554.4413978494622</v>
      </c>
    </row>
    <row r="117" spans="1:12" s="35" customFormat="1">
      <c r="A117" s="34"/>
      <c r="B117" s="34" t="s">
        <v>141</v>
      </c>
      <c r="C117" s="17"/>
      <c r="D117" s="17"/>
      <c r="E117" s="17">
        <v>455458</v>
      </c>
      <c r="F117" s="17">
        <v>550198</v>
      </c>
      <c r="G117" s="27">
        <f>SUM(C117:F117)</f>
        <v>1005656</v>
      </c>
      <c r="H117" s="27"/>
      <c r="I117" s="27"/>
      <c r="J117" s="27">
        <v>704.000940860215</v>
      </c>
      <c r="K117" s="27">
        <v>850.4404569892472</v>
      </c>
      <c r="L117" s="27">
        <f>SUM(H117:K117)</f>
        <v>1554.4413978494622</v>
      </c>
    </row>
    <row r="118" spans="1:12" s="35" customFormat="1">
      <c r="A118" s="23">
        <v>37</v>
      </c>
      <c r="B118" s="24" t="s">
        <v>73</v>
      </c>
      <c r="C118" s="25">
        <v>129780</v>
      </c>
      <c r="D118" s="25">
        <v>0</v>
      </c>
      <c r="E118" s="25">
        <v>325801</v>
      </c>
      <c r="F118" s="25">
        <v>1087674</v>
      </c>
      <c r="G118" s="25">
        <f t="shared" ref="G118:G128" si="17">SUM(C118:F118)</f>
        <v>1543255</v>
      </c>
      <c r="H118" s="26">
        <v>200.6008064516129</v>
      </c>
      <c r="I118" s="26" t="s">
        <v>206</v>
      </c>
      <c r="J118" s="26">
        <v>503.59025537634403</v>
      </c>
      <c r="K118" s="26">
        <v>1681.2165322580645</v>
      </c>
      <c r="L118" s="26">
        <f>H118+I118+J118+K118</f>
        <v>2385.4075940860212</v>
      </c>
    </row>
    <row r="119" spans="1:12" s="35" customFormat="1">
      <c r="A119" s="34"/>
      <c r="B119" s="34" t="s">
        <v>142</v>
      </c>
      <c r="C119" s="17">
        <v>129780</v>
      </c>
      <c r="D119" s="17"/>
      <c r="E119" s="17">
        <v>95753</v>
      </c>
      <c r="F119" s="17">
        <v>282795</v>
      </c>
      <c r="G119" s="27">
        <f>SUM(C119:F119)</f>
        <v>508328</v>
      </c>
      <c r="H119" s="27">
        <v>200.6008064516129</v>
      </c>
      <c r="I119" s="27"/>
      <c r="J119" s="27">
        <v>148.00530913978491</v>
      </c>
      <c r="K119" s="27">
        <v>437.11592741935482</v>
      </c>
      <c r="L119" s="27">
        <f t="shared" ref="L119:L125" si="18">H119+I119+J119+K119</f>
        <v>785.72204301075271</v>
      </c>
    </row>
    <row r="120" spans="1:12" s="35" customFormat="1">
      <c r="A120" s="34"/>
      <c r="B120" s="34" t="s">
        <v>143</v>
      </c>
      <c r="C120" s="17"/>
      <c r="D120" s="17"/>
      <c r="E120" s="17">
        <v>31212</v>
      </c>
      <c r="F120" s="17"/>
      <c r="G120" s="27">
        <f t="shared" si="17"/>
        <v>31212</v>
      </c>
      <c r="H120" s="27"/>
      <c r="I120" s="27"/>
      <c r="J120" s="27">
        <v>48.244354838709675</v>
      </c>
      <c r="K120" s="27"/>
      <c r="L120" s="27">
        <f t="shared" si="18"/>
        <v>48.244354838709675</v>
      </c>
    </row>
    <row r="121" spans="1:12" s="35" customFormat="1">
      <c r="A121" s="34"/>
      <c r="B121" s="34" t="s">
        <v>144</v>
      </c>
      <c r="C121" s="17"/>
      <c r="D121" s="17"/>
      <c r="E121" s="17">
        <v>4692</v>
      </c>
      <c r="F121" s="17"/>
      <c r="G121" s="27">
        <f t="shared" si="17"/>
        <v>4692</v>
      </c>
      <c r="H121" s="27"/>
      <c r="I121" s="27"/>
      <c r="J121" s="27">
        <v>7.2524193548387093</v>
      </c>
      <c r="K121" s="27"/>
      <c r="L121" s="27">
        <f t="shared" si="18"/>
        <v>7.2524193548387093</v>
      </c>
    </row>
    <row r="122" spans="1:12" s="35" customFormat="1">
      <c r="A122" s="34"/>
      <c r="B122" s="34" t="s">
        <v>145</v>
      </c>
      <c r="C122" s="17"/>
      <c r="D122" s="17"/>
      <c r="E122" s="17">
        <v>11794</v>
      </c>
      <c r="F122" s="17">
        <v>89298</v>
      </c>
      <c r="G122" s="27">
        <f t="shared" si="17"/>
        <v>101092</v>
      </c>
      <c r="H122" s="27"/>
      <c r="I122" s="27"/>
      <c r="J122" s="27">
        <v>18.229973118279567</v>
      </c>
      <c r="K122" s="27">
        <v>138.02782258064516</v>
      </c>
      <c r="L122" s="27">
        <f t="shared" si="18"/>
        <v>156.25779569892472</v>
      </c>
    </row>
    <row r="123" spans="1:12" s="35" customFormat="1">
      <c r="A123" s="34"/>
      <c r="B123" s="34" t="s">
        <v>146</v>
      </c>
      <c r="C123" s="17"/>
      <c r="D123" s="17"/>
      <c r="E123" s="17">
        <v>9969</v>
      </c>
      <c r="F123" s="17">
        <v>135960</v>
      </c>
      <c r="G123" s="27">
        <f t="shared" si="17"/>
        <v>145929</v>
      </c>
      <c r="H123" s="27"/>
      <c r="I123" s="27"/>
      <c r="J123" s="27">
        <v>15.409072580645159</v>
      </c>
      <c r="K123" s="27">
        <v>210.15322580645162</v>
      </c>
      <c r="L123" s="27">
        <f t="shared" si="18"/>
        <v>225.56229838709677</v>
      </c>
    </row>
    <row r="124" spans="1:12" s="35" customFormat="1">
      <c r="A124" s="34"/>
      <c r="B124" s="34" t="s">
        <v>147</v>
      </c>
      <c r="C124" s="17"/>
      <c r="D124" s="17"/>
      <c r="E124" s="17">
        <v>19255</v>
      </c>
      <c r="F124" s="17">
        <v>352950</v>
      </c>
      <c r="G124" s="27">
        <f t="shared" si="17"/>
        <v>372205</v>
      </c>
      <c r="H124" s="27"/>
      <c r="I124" s="27"/>
      <c r="J124" s="27">
        <v>29.762432795698921</v>
      </c>
      <c r="K124" s="27">
        <v>545.55443548387086</v>
      </c>
      <c r="L124" s="27">
        <f t="shared" si="18"/>
        <v>575.3168682795698</v>
      </c>
    </row>
    <row r="125" spans="1:12" s="35" customFormat="1">
      <c r="A125" s="34"/>
      <c r="B125" s="34" t="s">
        <v>148</v>
      </c>
      <c r="C125" s="17"/>
      <c r="D125" s="17"/>
      <c r="E125" s="17">
        <v>153126</v>
      </c>
      <c r="F125" s="17">
        <v>226671</v>
      </c>
      <c r="G125" s="27">
        <f t="shared" si="17"/>
        <v>379797</v>
      </c>
      <c r="H125" s="27"/>
      <c r="I125" s="27"/>
      <c r="J125" s="27">
        <v>236.68669354838707</v>
      </c>
      <c r="K125" s="27">
        <v>350.36512096774192</v>
      </c>
      <c r="L125" s="27">
        <f t="shared" si="18"/>
        <v>587.05181451612896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472696</v>
      </c>
      <c r="F126" s="40">
        <v>49391</v>
      </c>
      <c r="G126" s="25">
        <f t="shared" si="17"/>
        <v>522087</v>
      </c>
      <c r="H126" s="41" t="s">
        <v>206</v>
      </c>
      <c r="I126" s="41" t="s">
        <v>206</v>
      </c>
      <c r="J126" s="26">
        <v>730.64569892473116</v>
      </c>
      <c r="K126" s="26">
        <v>76.34361559139785</v>
      </c>
      <c r="L126" s="26">
        <f>H126+I126+J126+K126</f>
        <v>806.98931451612907</v>
      </c>
    </row>
    <row r="127" spans="1:12" s="35" customFormat="1" ht="30">
      <c r="A127" s="34"/>
      <c r="B127" s="38" t="s">
        <v>149</v>
      </c>
      <c r="C127" s="17"/>
      <c r="D127" s="17"/>
      <c r="E127" s="17">
        <v>472696</v>
      </c>
      <c r="F127" s="17">
        <v>49391</v>
      </c>
      <c r="G127" s="27">
        <f t="shared" si="17"/>
        <v>522087</v>
      </c>
      <c r="H127" s="27"/>
      <c r="I127" s="27"/>
      <c r="J127" s="27">
        <v>730.64569892473116</v>
      </c>
      <c r="K127" s="27">
        <v>76.34361559139785</v>
      </c>
      <c r="L127" s="27">
        <f>SUM(H127:K127)</f>
        <v>806.98931451612907</v>
      </c>
    </row>
    <row r="128" spans="1:12" s="35" customFormat="1">
      <c r="A128" s="23">
        <v>39</v>
      </c>
      <c r="B128" s="24" t="s">
        <v>76</v>
      </c>
      <c r="C128" s="25">
        <v>126260</v>
      </c>
      <c r="D128" s="25">
        <v>0</v>
      </c>
      <c r="E128" s="25">
        <v>3503067</v>
      </c>
      <c r="F128" s="25">
        <v>2630653</v>
      </c>
      <c r="G128" s="25">
        <f t="shared" si="17"/>
        <v>6259980</v>
      </c>
      <c r="H128" s="26">
        <v>195.15994623655914</v>
      </c>
      <c r="I128" s="26" t="s">
        <v>206</v>
      </c>
      <c r="J128" s="26">
        <v>5414.6868951612905</v>
      </c>
      <c r="K128" s="26">
        <v>4066.1975134408599</v>
      </c>
      <c r="L128" s="26">
        <f>H128+I128+J128+K128</f>
        <v>9676.0443548387102</v>
      </c>
    </row>
    <row r="129" spans="1:12" s="35" customFormat="1">
      <c r="A129" s="34"/>
      <c r="B129" s="34" t="s">
        <v>150</v>
      </c>
      <c r="C129" s="17">
        <v>126260</v>
      </c>
      <c r="D129" s="17">
        <v>0</v>
      </c>
      <c r="E129" s="17">
        <v>3503067</v>
      </c>
      <c r="F129" s="17">
        <v>2630653</v>
      </c>
      <c r="G129" s="27">
        <f>C129+D129+E129+F129</f>
        <v>6259980</v>
      </c>
      <c r="H129" s="27">
        <v>195.15994623655914</v>
      </c>
      <c r="I129" s="27"/>
      <c r="J129" s="27">
        <v>5414.6868951612905</v>
      </c>
      <c r="K129" s="27">
        <v>4066.1975134408599</v>
      </c>
      <c r="L129" s="27">
        <f>H129+I129+J129+K129</f>
        <v>9676.0443548387102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195395</v>
      </c>
      <c r="F130" s="25">
        <v>0</v>
      </c>
      <c r="G130" s="25">
        <f t="shared" ref="G130:G131" si="19">SUM(C130:F130)</f>
        <v>195395</v>
      </c>
      <c r="H130" s="26" t="s">
        <v>206</v>
      </c>
      <c r="I130" s="26" t="s">
        <v>206</v>
      </c>
      <c r="J130" s="26">
        <v>302.02184139784941</v>
      </c>
      <c r="K130" s="26" t="s">
        <v>206</v>
      </c>
      <c r="L130" s="26">
        <f>H130+I130+J130+K130</f>
        <v>302.02184139784941</v>
      </c>
    </row>
    <row r="131" spans="1:12" s="35" customFormat="1">
      <c r="A131" s="34"/>
      <c r="B131" s="34" t="s">
        <v>208</v>
      </c>
      <c r="C131" s="17"/>
      <c r="D131" s="17"/>
      <c r="E131" s="17">
        <v>195395</v>
      </c>
      <c r="F131" s="17"/>
      <c r="G131" s="27">
        <f t="shared" si="19"/>
        <v>195395</v>
      </c>
      <c r="H131" s="27"/>
      <c r="I131" s="27"/>
      <c r="J131" s="27">
        <v>302.02184139784941</v>
      </c>
      <c r="K131" s="27"/>
      <c r="L131" s="27">
        <f>H131+I131+J131+K131</f>
        <v>302.02184139784941</v>
      </c>
    </row>
    <row r="132" spans="1:12" s="35" customFormat="1">
      <c r="A132" s="23">
        <v>41</v>
      </c>
      <c r="B132" s="24" t="s">
        <v>78</v>
      </c>
      <c r="C132" s="25">
        <v>683325</v>
      </c>
      <c r="D132" s="25">
        <v>0</v>
      </c>
      <c r="E132" s="25">
        <v>7667424</v>
      </c>
      <c r="F132" s="25">
        <v>3001086</v>
      </c>
      <c r="G132" s="25">
        <f>SUM(C132:F132)</f>
        <v>11351835</v>
      </c>
      <c r="H132" s="26">
        <v>1056.2147177419354</v>
      </c>
      <c r="I132" s="26" t="s">
        <v>206</v>
      </c>
      <c r="J132" s="26">
        <v>11851.529032258064</v>
      </c>
      <c r="K132" s="26">
        <v>4638.7754032258063</v>
      </c>
      <c r="L132" s="26">
        <f>H132+I132+J132+K132</f>
        <v>17546.519153225807</v>
      </c>
    </row>
    <row r="133" spans="1:12" s="35" customFormat="1">
      <c r="A133" s="34"/>
      <c r="B133" s="34" t="s">
        <v>151</v>
      </c>
      <c r="C133" s="17">
        <v>683325</v>
      </c>
      <c r="D133" s="17"/>
      <c r="E133" s="17">
        <v>3143643.84</v>
      </c>
      <c r="F133" s="17">
        <v>990358.38</v>
      </c>
      <c r="G133" s="27">
        <f>SUM(C133:F133)</f>
        <v>4817327.22</v>
      </c>
      <c r="H133" s="27">
        <v>1056.2147177419354</v>
      </c>
      <c r="I133" s="27"/>
      <c r="J133" s="27">
        <v>4859.126903225806</v>
      </c>
      <c r="K133" s="27">
        <v>1530.7958830645161</v>
      </c>
      <c r="L133" s="27">
        <f>SUM(H133:K133)</f>
        <v>7446.1375040322582</v>
      </c>
    </row>
    <row r="134" spans="1:12" s="35" customFormat="1">
      <c r="A134" s="34"/>
      <c r="B134" s="34" t="s">
        <v>152</v>
      </c>
      <c r="C134" s="17"/>
      <c r="D134" s="17"/>
      <c r="E134" s="17">
        <v>4523780.16</v>
      </c>
      <c r="F134" s="17">
        <v>2010727.62</v>
      </c>
      <c r="G134" s="27">
        <f>SUM(C134:F134)</f>
        <v>6534507.7800000003</v>
      </c>
      <c r="H134" s="27"/>
      <c r="I134" s="27"/>
      <c r="J134" s="27">
        <v>6992.402129032258</v>
      </c>
      <c r="K134" s="27">
        <v>3107.9795201612901</v>
      </c>
      <c r="L134" s="27">
        <f>SUM(H134:K134)</f>
        <v>10100.381649193549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654790</v>
      </c>
      <c r="F135" s="25">
        <v>486269</v>
      </c>
      <c r="G135" s="25">
        <f>SUM(C135:F135)</f>
        <v>1141059</v>
      </c>
      <c r="H135" s="26" t="s">
        <v>206</v>
      </c>
      <c r="I135" s="26" t="s">
        <v>206</v>
      </c>
      <c r="J135" s="26">
        <v>1012.1081989247311</v>
      </c>
      <c r="K135" s="26">
        <v>751.6254704301075</v>
      </c>
      <c r="L135" s="26">
        <f>H135+I135+J135+K135</f>
        <v>1763.7336693548386</v>
      </c>
    </row>
    <row r="136" spans="1:12" s="35" customFormat="1">
      <c r="A136" s="34"/>
      <c r="B136" s="34" t="s">
        <v>153</v>
      </c>
      <c r="C136" s="17"/>
      <c r="D136" s="17"/>
      <c r="E136" s="17">
        <v>654790</v>
      </c>
      <c r="F136" s="17">
        <v>486269</v>
      </c>
      <c r="G136" s="27">
        <f>F136+E136</f>
        <v>1141059</v>
      </c>
      <c r="H136" s="27"/>
      <c r="I136" s="27"/>
      <c r="J136" s="27">
        <v>1012.1081989247311</v>
      </c>
      <c r="K136" s="27">
        <v>751.6254704301075</v>
      </c>
      <c r="L136" s="27">
        <f>H136+I136+J136+K136</f>
        <v>1763.7336693548386</v>
      </c>
    </row>
    <row r="137" spans="1:12" s="35" customFormat="1">
      <c r="A137" s="23">
        <v>43</v>
      </c>
      <c r="B137" s="24" t="s">
        <v>81</v>
      </c>
      <c r="C137" s="42">
        <v>306300</v>
      </c>
      <c r="D137" s="25"/>
      <c r="E137" s="42">
        <v>2297365</v>
      </c>
      <c r="F137" s="42">
        <v>2500032</v>
      </c>
      <c r="G137" s="25">
        <f>SUM(C137:F137)</f>
        <v>5103697</v>
      </c>
      <c r="H137" s="26">
        <v>473.44758064516122</v>
      </c>
      <c r="I137" s="26" t="s">
        <v>206</v>
      </c>
      <c r="J137" s="26">
        <v>3551.0346102150534</v>
      </c>
      <c r="K137" s="26">
        <v>3864.2967741935481</v>
      </c>
      <c r="L137" s="26">
        <f>H137+I137+J137+K137</f>
        <v>7888.7789650537625</v>
      </c>
    </row>
    <row r="138" spans="1:12" s="35" customFormat="1">
      <c r="A138" s="34"/>
      <c r="B138" s="34" t="s">
        <v>154</v>
      </c>
      <c r="C138" s="17">
        <v>306300</v>
      </c>
      <c r="D138" s="17"/>
      <c r="E138" s="17">
        <v>205384</v>
      </c>
      <c r="F138" s="17">
        <v>424005</v>
      </c>
      <c r="G138" s="27">
        <f t="shared" ref="G138:G143" si="20">SUM(C138:F138)</f>
        <v>935689</v>
      </c>
      <c r="H138" s="27">
        <v>473.44758064516122</v>
      </c>
      <c r="I138" s="27"/>
      <c r="J138" s="27">
        <v>317.46182795698923</v>
      </c>
      <c r="K138" s="27">
        <v>655.38407258064512</v>
      </c>
      <c r="L138" s="27">
        <f t="shared" ref="L138:L143" si="21">SUM(H138:K138)</f>
        <v>1446.2934811827956</v>
      </c>
    </row>
    <row r="139" spans="1:12" s="35" customFormat="1">
      <c r="A139" s="34"/>
      <c r="B139" s="34" t="s">
        <v>155</v>
      </c>
      <c r="C139" s="17"/>
      <c r="D139" s="17"/>
      <c r="E139" s="17">
        <v>988786</v>
      </c>
      <c r="F139" s="17">
        <v>1189265</v>
      </c>
      <c r="G139" s="27">
        <f t="shared" si="20"/>
        <v>2178051</v>
      </c>
      <c r="H139" s="27"/>
      <c r="I139" s="27"/>
      <c r="J139" s="27">
        <v>1528.3654569892471</v>
      </c>
      <c r="K139" s="27">
        <v>1838.2456317204299</v>
      </c>
      <c r="L139" s="27">
        <f t="shared" si="21"/>
        <v>3366.611088709677</v>
      </c>
    </row>
    <row r="140" spans="1:12" s="35" customFormat="1">
      <c r="A140" s="34"/>
      <c r="B140" s="34" t="s">
        <v>156</v>
      </c>
      <c r="C140" s="17"/>
      <c r="D140" s="17"/>
      <c r="E140" s="17">
        <v>497380</v>
      </c>
      <c r="F140" s="17"/>
      <c r="G140" s="27">
        <f t="shared" si="20"/>
        <v>497380</v>
      </c>
      <c r="H140" s="27"/>
      <c r="I140" s="27"/>
      <c r="J140" s="27">
        <v>768.79973118279565</v>
      </c>
      <c r="K140" s="27"/>
      <c r="L140" s="27">
        <f t="shared" si="21"/>
        <v>768.79973118279565</v>
      </c>
    </row>
    <row r="141" spans="1:12" s="35" customFormat="1">
      <c r="A141" s="34"/>
      <c r="B141" s="34" t="s">
        <v>157</v>
      </c>
      <c r="C141" s="17"/>
      <c r="D141" s="17"/>
      <c r="E141" s="17">
        <v>331510</v>
      </c>
      <c r="F141" s="17">
        <v>757260</v>
      </c>
      <c r="G141" s="27">
        <f t="shared" si="20"/>
        <v>1088770</v>
      </c>
      <c r="H141" s="27"/>
      <c r="I141" s="27"/>
      <c r="J141" s="27">
        <v>512.41465053763432</v>
      </c>
      <c r="K141" s="27">
        <v>1170.4959677419354</v>
      </c>
      <c r="L141" s="27">
        <f t="shared" si="21"/>
        <v>1682.9106182795697</v>
      </c>
    </row>
    <row r="142" spans="1:12" s="35" customFormat="1">
      <c r="A142" s="34"/>
      <c r="B142" s="34" t="s">
        <v>158</v>
      </c>
      <c r="C142" s="17"/>
      <c r="D142" s="17"/>
      <c r="E142" s="17">
        <v>47785</v>
      </c>
      <c r="F142" s="17">
        <v>129502</v>
      </c>
      <c r="G142" s="27">
        <f t="shared" si="20"/>
        <v>177287</v>
      </c>
      <c r="H142" s="27"/>
      <c r="I142" s="27"/>
      <c r="J142" s="27">
        <v>73.861223118279568</v>
      </c>
      <c r="K142" s="27">
        <v>200.17110215053762</v>
      </c>
      <c r="L142" s="27">
        <f t="shared" si="21"/>
        <v>274.0323252688172</v>
      </c>
    </row>
    <row r="143" spans="1:12" s="35" customFormat="1">
      <c r="A143" s="34"/>
      <c r="B143" s="34" t="s">
        <v>159</v>
      </c>
      <c r="C143" s="17"/>
      <c r="D143" s="17"/>
      <c r="E143" s="17">
        <v>226520</v>
      </c>
      <c r="F143" s="17"/>
      <c r="G143" s="27">
        <f t="shared" si="20"/>
        <v>226520</v>
      </c>
      <c r="H143" s="27"/>
      <c r="I143" s="27"/>
      <c r="J143" s="27">
        <v>350.13172043010746</v>
      </c>
      <c r="K143" s="27"/>
      <c r="L143" s="27">
        <f t="shared" si="21"/>
        <v>350.13172043010746</v>
      </c>
    </row>
    <row r="144" spans="1:12" s="35" customFormat="1">
      <c r="A144" s="23">
        <v>44</v>
      </c>
      <c r="B144" s="24" t="s">
        <v>82</v>
      </c>
      <c r="C144" s="25">
        <v>969837</v>
      </c>
      <c r="D144" s="25">
        <v>123117</v>
      </c>
      <c r="E144" s="42">
        <v>3734094</v>
      </c>
      <c r="F144" s="25">
        <v>1016843</v>
      </c>
      <c r="G144" s="25">
        <f>SUM(C144:F144)</f>
        <v>5843891</v>
      </c>
      <c r="H144" s="26">
        <v>1499.0760080645161</v>
      </c>
      <c r="I144" s="26">
        <v>190.30181451612901</v>
      </c>
      <c r="J144" s="26">
        <v>5771.7850806451606</v>
      </c>
      <c r="K144" s="26">
        <v>1571.7331317204298</v>
      </c>
      <c r="L144" s="26">
        <f>H144+I144+J144+K144</f>
        <v>9032.8960349462359</v>
      </c>
    </row>
    <row r="145" spans="1:12" s="35" customFormat="1">
      <c r="A145" s="34"/>
      <c r="B145" s="34" t="s">
        <v>160</v>
      </c>
      <c r="C145" s="17">
        <v>969837</v>
      </c>
      <c r="D145" s="17">
        <v>123117</v>
      </c>
      <c r="E145" s="17">
        <v>2136805</v>
      </c>
      <c r="F145" s="17">
        <v>763018</v>
      </c>
      <c r="G145" s="27">
        <f>C145+D145+E145+F145</f>
        <v>3992777</v>
      </c>
      <c r="H145" s="27">
        <v>1499.0760080645161</v>
      </c>
      <c r="I145" s="27">
        <v>190.30181451612901</v>
      </c>
      <c r="J145" s="27">
        <v>3302.8571908602148</v>
      </c>
      <c r="K145" s="27">
        <v>1179.3961021505374</v>
      </c>
      <c r="L145" s="27">
        <f>H145+I145+J145+K145</f>
        <v>6171.6311155913972</v>
      </c>
    </row>
    <row r="146" spans="1:12" s="35" customFormat="1">
      <c r="A146" s="34"/>
      <c r="B146" s="34" t="s">
        <v>161</v>
      </c>
      <c r="C146" s="17"/>
      <c r="D146" s="17"/>
      <c r="E146" s="17">
        <v>1563735</v>
      </c>
      <c r="F146" s="17">
        <v>235575</v>
      </c>
      <c r="G146" s="27">
        <f>C146+D146+E146+F146</f>
        <v>1799310</v>
      </c>
      <c r="H146" s="27"/>
      <c r="I146" s="27"/>
      <c r="J146" s="27">
        <v>2417.0635080645161</v>
      </c>
      <c r="K146" s="27">
        <v>364.12802419354836</v>
      </c>
      <c r="L146" s="27">
        <f>H146+I146+J146+K146</f>
        <v>2781.1915322580644</v>
      </c>
    </row>
    <row r="147" spans="1:12" s="35" customFormat="1">
      <c r="A147" s="34"/>
      <c r="B147" s="34" t="s">
        <v>162</v>
      </c>
      <c r="C147" s="17"/>
      <c r="D147" s="17"/>
      <c r="E147" s="17">
        <v>33554</v>
      </c>
      <c r="F147" s="17">
        <v>18250</v>
      </c>
      <c r="G147" s="27">
        <f>C147+D147+E147+F147</f>
        <v>51804</v>
      </c>
      <c r="H147" s="27"/>
      <c r="I147" s="27"/>
      <c r="J147" s="27">
        <v>51.864381720430103</v>
      </c>
      <c r="K147" s="27">
        <v>28.209005376344084</v>
      </c>
      <c r="L147" s="27">
        <f>H147+I147+J147+K147</f>
        <v>80.073387096774184</v>
      </c>
    </row>
    <row r="148" spans="1:12" s="35" customFormat="1">
      <c r="A148" s="23">
        <v>45</v>
      </c>
      <c r="B148" s="24" t="s">
        <v>84</v>
      </c>
      <c r="C148" s="25">
        <v>210839</v>
      </c>
      <c r="D148" s="25">
        <v>11220</v>
      </c>
      <c r="E148" s="43">
        <v>3636069</v>
      </c>
      <c r="F148" s="41">
        <v>3125090</v>
      </c>
      <c r="G148" s="25">
        <f>SUM(C148:F148)</f>
        <v>6983218</v>
      </c>
      <c r="H148" s="26">
        <v>325.8936155913978</v>
      </c>
      <c r="I148" s="26">
        <v>17.342741935483868</v>
      </c>
      <c r="J148" s="26">
        <v>5620.2679435483869</v>
      </c>
      <c r="K148" s="26">
        <v>4830.4482526881711</v>
      </c>
      <c r="L148" s="26">
        <f>H148+I148+J148+K148</f>
        <v>10793.95255376344</v>
      </c>
    </row>
    <row r="149" spans="1:12" s="35" customFormat="1">
      <c r="A149" s="34"/>
      <c r="B149" s="34" t="s">
        <v>163</v>
      </c>
      <c r="C149" s="17">
        <v>210839</v>
      </c>
      <c r="D149" s="17">
        <v>11220</v>
      </c>
      <c r="E149" s="17">
        <v>3636069</v>
      </c>
      <c r="F149" s="17">
        <v>3125090</v>
      </c>
      <c r="G149" s="17">
        <f>G148</f>
        <v>6983218</v>
      </c>
      <c r="H149" s="27"/>
      <c r="I149" s="27">
        <v>17.342741935483868</v>
      </c>
      <c r="J149" s="27">
        <v>5620.2679435483869</v>
      </c>
      <c r="K149" s="27">
        <v>4830.4482526881711</v>
      </c>
      <c r="L149" s="27">
        <f t="shared" ref="L149:L160" si="22">H149+I149+J149+K149</f>
        <v>10468.058938172042</v>
      </c>
    </row>
    <row r="150" spans="1:12" s="35" customFormat="1">
      <c r="A150" s="23">
        <v>46</v>
      </c>
      <c r="B150" s="24" t="s">
        <v>85</v>
      </c>
      <c r="C150" s="25">
        <v>15739</v>
      </c>
      <c r="D150" s="25">
        <v>0</v>
      </c>
      <c r="E150" s="42">
        <v>1240879</v>
      </c>
      <c r="F150" s="25">
        <v>720451</v>
      </c>
      <c r="G150" s="25">
        <f t="shared" ref="G150:G161" si="23">SUM(C150:F150)</f>
        <v>1977069</v>
      </c>
      <c r="H150" s="26">
        <v>24.327755376344086</v>
      </c>
      <c r="I150" s="26" t="s">
        <v>206</v>
      </c>
      <c r="J150" s="26">
        <v>1918.0253360215052</v>
      </c>
      <c r="K150" s="26">
        <v>1113.6003360215054</v>
      </c>
      <c r="L150" s="26">
        <f t="shared" si="22"/>
        <v>3055.9534274193547</v>
      </c>
    </row>
    <row r="151" spans="1:12" s="35" customFormat="1">
      <c r="A151" s="34"/>
      <c r="B151" s="34" t="s">
        <v>164</v>
      </c>
      <c r="C151" s="17">
        <v>15739</v>
      </c>
      <c r="D151" s="17"/>
      <c r="E151" s="17">
        <v>1240879</v>
      </c>
      <c r="F151" s="17">
        <v>720451</v>
      </c>
      <c r="G151" s="27">
        <f t="shared" si="23"/>
        <v>1977069</v>
      </c>
      <c r="H151" s="27">
        <v>24.327755376344086</v>
      </c>
      <c r="I151" s="27"/>
      <c r="J151" s="27">
        <v>1918.0253360215052</v>
      </c>
      <c r="K151" s="27">
        <v>1113.6003360215054</v>
      </c>
      <c r="L151" s="27">
        <f t="shared" si="22"/>
        <v>3055.9534274193547</v>
      </c>
    </row>
    <row r="152" spans="1:12" s="35" customFormat="1">
      <c r="A152" s="23">
        <v>47</v>
      </c>
      <c r="B152" s="24" t="s">
        <v>87</v>
      </c>
      <c r="C152" s="25">
        <v>0</v>
      </c>
      <c r="D152" s="25">
        <v>0</v>
      </c>
      <c r="E152" s="25">
        <v>2579352</v>
      </c>
      <c r="F152" s="25">
        <v>925482</v>
      </c>
      <c r="G152" s="25">
        <f t="shared" si="23"/>
        <v>3504834</v>
      </c>
      <c r="H152" s="26" t="s">
        <v>206</v>
      </c>
      <c r="I152" s="26" t="s">
        <v>206</v>
      </c>
      <c r="J152" s="26">
        <v>3986.9016129032257</v>
      </c>
      <c r="K152" s="26">
        <v>1430.5165322580644</v>
      </c>
      <c r="L152" s="26">
        <f t="shared" si="22"/>
        <v>5417.4181451612903</v>
      </c>
    </row>
    <row r="153" spans="1:12" s="35" customFormat="1">
      <c r="A153" s="34"/>
      <c r="B153" s="34" t="s">
        <v>165</v>
      </c>
      <c r="C153" s="17">
        <v>0</v>
      </c>
      <c r="D153" s="17"/>
      <c r="E153" s="17">
        <v>167657.88</v>
      </c>
      <c r="F153" s="17">
        <v>110132.35799999999</v>
      </c>
      <c r="G153" s="27">
        <f t="shared" si="23"/>
        <v>277790.23800000001</v>
      </c>
      <c r="H153" s="27" t="s">
        <v>206</v>
      </c>
      <c r="I153" s="27"/>
      <c r="J153" s="27">
        <v>259.14860483870967</v>
      </c>
      <c r="K153" s="27">
        <v>170.23146733870965</v>
      </c>
      <c r="L153" s="27">
        <f t="shared" si="22"/>
        <v>429.38007217741932</v>
      </c>
    </row>
    <row r="154" spans="1:12" s="35" customFormat="1">
      <c r="A154" s="34"/>
      <c r="B154" s="34" t="s">
        <v>166</v>
      </c>
      <c r="C154" s="17"/>
      <c r="D154" s="17"/>
      <c r="E154" s="17">
        <v>67063.152000000002</v>
      </c>
      <c r="F154" s="17"/>
      <c r="G154" s="27">
        <f t="shared" si="23"/>
        <v>67063.152000000002</v>
      </c>
      <c r="H154" s="27"/>
      <c r="I154" s="27"/>
      <c r="J154" s="27">
        <v>103.65944193548387</v>
      </c>
      <c r="K154" s="27"/>
      <c r="L154" s="27">
        <f t="shared" si="22"/>
        <v>103.65944193548387</v>
      </c>
    </row>
    <row r="155" spans="1:12" s="35" customFormat="1">
      <c r="A155" s="34"/>
      <c r="B155" s="34" t="s">
        <v>167</v>
      </c>
      <c r="C155" s="17"/>
      <c r="D155" s="17"/>
      <c r="E155" s="17">
        <v>206348.16</v>
      </c>
      <c r="F155" s="17">
        <v>38870.244000000006</v>
      </c>
      <c r="G155" s="27">
        <f t="shared" si="23"/>
        <v>245218.40400000001</v>
      </c>
      <c r="H155" s="27"/>
      <c r="I155" s="27"/>
      <c r="J155" s="27">
        <v>318.95212903225809</v>
      </c>
      <c r="K155" s="27">
        <v>60.081694354838717</v>
      </c>
      <c r="L155" s="27">
        <f t="shared" si="22"/>
        <v>379.03382338709679</v>
      </c>
    </row>
    <row r="156" spans="1:12" s="35" customFormat="1">
      <c r="A156" s="34"/>
      <c r="B156" s="34" t="s">
        <v>168</v>
      </c>
      <c r="C156" s="17"/>
      <c r="D156" s="17"/>
      <c r="E156" s="17">
        <v>866662.272</v>
      </c>
      <c r="F156" s="17">
        <v>204531.522</v>
      </c>
      <c r="G156" s="27">
        <f t="shared" si="23"/>
        <v>1071193.794</v>
      </c>
      <c r="H156" s="27"/>
      <c r="I156" s="27"/>
      <c r="J156" s="27">
        <v>1339.5989419354837</v>
      </c>
      <c r="K156" s="27">
        <v>316.14415362903225</v>
      </c>
      <c r="L156" s="27">
        <f t="shared" si="22"/>
        <v>1655.7430955645159</v>
      </c>
    </row>
    <row r="157" spans="1:12" s="35" customFormat="1">
      <c r="A157" s="34"/>
      <c r="B157" s="34" t="s">
        <v>169</v>
      </c>
      <c r="C157" s="17"/>
      <c r="D157" s="17"/>
      <c r="E157" s="17">
        <v>907931.90400000021</v>
      </c>
      <c r="F157" s="17">
        <v>375745.69200000004</v>
      </c>
      <c r="G157" s="27">
        <f t="shared" si="23"/>
        <v>1283677.5960000004</v>
      </c>
      <c r="H157" s="27"/>
      <c r="I157" s="27"/>
      <c r="J157" s="27">
        <v>1403.3893677419358</v>
      </c>
      <c r="K157" s="27">
        <v>580.78971209677422</v>
      </c>
      <c r="L157" s="27">
        <f t="shared" si="22"/>
        <v>1984.1790798387101</v>
      </c>
    </row>
    <row r="158" spans="1:12" s="35" customFormat="1">
      <c r="A158" s="34"/>
      <c r="B158" s="34" t="s">
        <v>170</v>
      </c>
      <c r="C158" s="17"/>
      <c r="D158" s="17"/>
      <c r="E158" s="17">
        <v>144443.712</v>
      </c>
      <c r="F158" s="17">
        <v>69411.149999999994</v>
      </c>
      <c r="G158" s="27">
        <f t="shared" si="23"/>
        <v>213854.86199999999</v>
      </c>
      <c r="H158" s="27"/>
      <c r="I158" s="27"/>
      <c r="J158" s="27">
        <v>223.26649032258064</v>
      </c>
      <c r="K158" s="27">
        <v>107.28873991935481</v>
      </c>
      <c r="L158" s="27">
        <f t="shared" si="22"/>
        <v>330.55523024193542</v>
      </c>
    </row>
    <row r="159" spans="1:12" s="35" customFormat="1">
      <c r="A159" s="34"/>
      <c r="B159" s="34" t="s">
        <v>171</v>
      </c>
      <c r="C159" s="17"/>
      <c r="D159" s="17"/>
      <c r="E159" s="17">
        <v>131546.95199999999</v>
      </c>
      <c r="F159" s="17">
        <v>45348.618000000002</v>
      </c>
      <c r="G159" s="27">
        <f t="shared" si="23"/>
        <v>176895.57</v>
      </c>
      <c r="H159" s="27"/>
      <c r="I159" s="27"/>
      <c r="J159" s="27">
        <v>203.3319822580645</v>
      </c>
      <c r="K159" s="27">
        <v>70.095310080645163</v>
      </c>
      <c r="L159" s="27">
        <f t="shared" si="22"/>
        <v>273.42729233870966</v>
      </c>
    </row>
    <row r="160" spans="1:12" s="35" customFormat="1">
      <c r="A160" s="34"/>
      <c r="B160" s="34" t="s">
        <v>172</v>
      </c>
      <c r="C160" s="17"/>
      <c r="D160" s="17"/>
      <c r="E160" s="17">
        <v>87697.968000000008</v>
      </c>
      <c r="F160" s="17">
        <v>81442.415999999997</v>
      </c>
      <c r="G160" s="27">
        <f t="shared" si="23"/>
        <v>169140.38400000002</v>
      </c>
      <c r="H160" s="27"/>
      <c r="I160" s="27"/>
      <c r="J160" s="27">
        <v>135.55465483870969</v>
      </c>
      <c r="K160" s="27">
        <v>125.88545483870966</v>
      </c>
      <c r="L160" s="27">
        <f t="shared" si="22"/>
        <v>261.44010967741934</v>
      </c>
    </row>
    <row r="161" spans="1:12" s="35" customFormat="1">
      <c r="A161" s="23">
        <v>48</v>
      </c>
      <c r="B161" s="24" t="s">
        <v>89</v>
      </c>
      <c r="C161" s="25">
        <v>297182</v>
      </c>
      <c r="D161" s="25">
        <v>0</v>
      </c>
      <c r="E161" s="42">
        <v>1377503</v>
      </c>
      <c r="F161" s="25">
        <v>474437</v>
      </c>
      <c r="G161" s="25">
        <f t="shared" si="23"/>
        <v>2149122</v>
      </c>
      <c r="H161" s="26">
        <v>459.35389784946233</v>
      </c>
      <c r="I161" s="26" t="s">
        <v>206</v>
      </c>
      <c r="J161" s="26">
        <v>2129.2049059139781</v>
      </c>
      <c r="K161" s="26">
        <v>733.33676075268806</v>
      </c>
      <c r="L161" s="26">
        <f>H161+I161+J161+K161</f>
        <v>3321.8955645161286</v>
      </c>
    </row>
    <row r="162" spans="1:12" s="35" customFormat="1">
      <c r="A162" s="34"/>
      <c r="B162" s="34" t="s">
        <v>173</v>
      </c>
      <c r="C162" s="17">
        <v>297182</v>
      </c>
      <c r="D162" s="17">
        <v>0</v>
      </c>
      <c r="E162" s="17">
        <v>1377503</v>
      </c>
      <c r="F162" s="17">
        <v>474437</v>
      </c>
      <c r="G162" s="27">
        <f>G161*100%</f>
        <v>2149122</v>
      </c>
      <c r="H162" s="27">
        <v>459.35389784946233</v>
      </c>
      <c r="I162" s="27"/>
      <c r="J162" s="27">
        <v>2129.2049059139781</v>
      </c>
      <c r="K162" s="27">
        <v>733.33676075268806</v>
      </c>
      <c r="L162" s="27">
        <f>SUM(H162:K162)</f>
        <v>3321.8955645161286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7206</v>
      </c>
      <c r="E163" s="42">
        <v>1836610</v>
      </c>
      <c r="F163" s="25">
        <v>970344</v>
      </c>
      <c r="G163" s="25">
        <f>SUM(C163:F163)</f>
        <v>2814160</v>
      </c>
      <c r="H163" s="26" t="s">
        <v>206</v>
      </c>
      <c r="I163" s="26">
        <v>11.138306451612902</v>
      </c>
      <c r="J163" s="26">
        <v>2838.8461021505377</v>
      </c>
      <c r="K163" s="26">
        <v>1499.8596774193547</v>
      </c>
      <c r="L163" s="26">
        <f t="shared" ref="L163:L202" si="24">SUM(H163:K163)</f>
        <v>4349.8440860215051</v>
      </c>
    </row>
    <row r="164" spans="1:12" s="35" customFormat="1">
      <c r="A164" s="34"/>
      <c r="B164" s="34" t="s">
        <v>174</v>
      </c>
      <c r="C164" s="17"/>
      <c r="D164" s="17">
        <v>7206</v>
      </c>
      <c r="E164" s="17">
        <v>1836610</v>
      </c>
      <c r="F164" s="17">
        <v>970344</v>
      </c>
      <c r="G164" s="27">
        <f>G163*100%</f>
        <v>2814160</v>
      </c>
      <c r="H164" s="27"/>
      <c r="I164" s="27">
        <v>11.138306451612902</v>
      </c>
      <c r="J164" s="27">
        <v>2838.8461021505377</v>
      </c>
      <c r="K164" s="27">
        <v>1499.8596774193547</v>
      </c>
      <c r="L164" s="27">
        <f t="shared" si="24"/>
        <v>4349.8440860215051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120709</v>
      </c>
      <c r="F165" s="25">
        <v>177169</v>
      </c>
      <c r="G165" s="25">
        <f>SUM(C165:F165)</f>
        <v>297878</v>
      </c>
      <c r="H165" s="26" t="s">
        <v>206</v>
      </c>
      <c r="I165" s="26" t="s">
        <v>206</v>
      </c>
      <c r="J165" s="26">
        <v>186.57977150537633</v>
      </c>
      <c r="K165" s="26">
        <v>273.84993279569892</v>
      </c>
      <c r="L165" s="26">
        <f t="shared" si="24"/>
        <v>460.42970430107528</v>
      </c>
    </row>
    <row r="166" spans="1:12" s="35" customFormat="1">
      <c r="A166" s="34"/>
      <c r="B166" s="34" t="s">
        <v>175</v>
      </c>
      <c r="C166" s="17"/>
      <c r="D166" s="17"/>
      <c r="E166" s="17">
        <v>120709</v>
      </c>
      <c r="F166" s="17">
        <v>177169</v>
      </c>
      <c r="G166" s="27">
        <f>G165</f>
        <v>297878</v>
      </c>
      <c r="H166" s="27"/>
      <c r="I166" s="27"/>
      <c r="J166" s="27">
        <v>186.57977150537633</v>
      </c>
      <c r="K166" s="27">
        <v>273.84993279569892</v>
      </c>
      <c r="L166" s="27">
        <f t="shared" si="24"/>
        <v>460.42970430107528</v>
      </c>
    </row>
    <row r="167" spans="1:12" s="35" customFormat="1">
      <c r="A167" s="23">
        <v>51</v>
      </c>
      <c r="B167" s="24" t="s">
        <v>95</v>
      </c>
      <c r="C167" s="25">
        <v>10524</v>
      </c>
      <c r="D167" s="25">
        <v>0</v>
      </c>
      <c r="E167" s="42">
        <v>4553991</v>
      </c>
      <c r="F167" s="25">
        <v>704404</v>
      </c>
      <c r="G167" s="25">
        <f>SUM(C167:F167)</f>
        <v>5268919</v>
      </c>
      <c r="H167" s="26">
        <v>16.266935483870967</v>
      </c>
      <c r="I167" s="26" t="s">
        <v>206</v>
      </c>
      <c r="J167" s="26">
        <v>7039.0989919354834</v>
      </c>
      <c r="K167" s="26">
        <v>1088.7965053763439</v>
      </c>
      <c r="L167" s="26">
        <f t="shared" si="24"/>
        <v>8144.1624327956979</v>
      </c>
    </row>
    <row r="168" spans="1:12" s="35" customFormat="1">
      <c r="A168" s="34"/>
      <c r="B168" s="34" t="s">
        <v>176</v>
      </c>
      <c r="C168" s="17">
        <v>10524</v>
      </c>
      <c r="D168" s="17">
        <v>0</v>
      </c>
      <c r="E168" s="17">
        <v>4553991</v>
      </c>
      <c r="F168" s="17">
        <v>704404</v>
      </c>
      <c r="G168" s="27">
        <f>G167*100%</f>
        <v>5268919</v>
      </c>
      <c r="H168" s="27">
        <v>16.266935483870967</v>
      </c>
      <c r="I168" s="27"/>
      <c r="J168" s="27">
        <v>7039.0989919354834</v>
      </c>
      <c r="K168" s="27">
        <v>1088.7965053763439</v>
      </c>
      <c r="L168" s="27">
        <f t="shared" si="24"/>
        <v>8144.1624327956979</v>
      </c>
    </row>
    <row r="169" spans="1:12" s="35" customFormat="1">
      <c r="A169" s="23">
        <v>52</v>
      </c>
      <c r="B169" s="24" t="s">
        <v>97</v>
      </c>
      <c r="C169" s="25">
        <v>779348</v>
      </c>
      <c r="D169" s="25">
        <v>0</v>
      </c>
      <c r="E169" s="25">
        <v>1233948</v>
      </c>
      <c r="F169" s="25">
        <v>1909112</v>
      </c>
      <c r="G169" s="25">
        <f t="shared" ref="G169:G198" si="25">SUM(C169:F169)</f>
        <v>3922408</v>
      </c>
      <c r="H169" s="26">
        <v>1204.6373655913978</v>
      </c>
      <c r="I169" s="26" t="s">
        <v>206</v>
      </c>
      <c r="J169" s="26">
        <v>1907.3120967741934</v>
      </c>
      <c r="K169" s="26">
        <v>2950.9123655913977</v>
      </c>
      <c r="L169" s="26">
        <f t="shared" si="24"/>
        <v>6062.8618279569891</v>
      </c>
    </row>
    <row r="170" spans="1:12" s="35" customFormat="1">
      <c r="A170" s="34"/>
      <c r="B170" s="34" t="s">
        <v>177</v>
      </c>
      <c r="C170" s="17">
        <v>779348</v>
      </c>
      <c r="D170" s="17"/>
      <c r="E170" s="17">
        <v>1037380</v>
      </c>
      <c r="F170" s="17">
        <v>1690656</v>
      </c>
      <c r="G170" s="27">
        <f>SUM(C170:F170)</f>
        <v>3507384</v>
      </c>
      <c r="H170" s="27">
        <v>1204.6373655913978</v>
      </c>
      <c r="I170" s="27"/>
      <c r="J170" s="27">
        <v>1603.4771505376343</v>
      </c>
      <c r="K170" s="27">
        <v>2613.2451612903224</v>
      </c>
      <c r="L170" s="27">
        <f t="shared" si="24"/>
        <v>5421.3596774193547</v>
      </c>
    </row>
    <row r="171" spans="1:12" s="35" customFormat="1">
      <c r="A171" s="34"/>
      <c r="B171" s="34" t="s">
        <v>178</v>
      </c>
      <c r="C171" s="17"/>
      <c r="D171" s="17"/>
      <c r="E171" s="17">
        <v>196568</v>
      </c>
      <c r="F171" s="17">
        <v>172404</v>
      </c>
      <c r="G171" s="27">
        <f t="shared" si="25"/>
        <v>368972</v>
      </c>
      <c r="H171" s="27"/>
      <c r="I171" s="27"/>
      <c r="J171" s="27">
        <v>303.83494623655912</v>
      </c>
      <c r="K171" s="27">
        <v>266.4846774193548</v>
      </c>
      <c r="L171" s="27">
        <f t="shared" si="24"/>
        <v>570.31962365591392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46052</v>
      </c>
      <c r="G172" s="27">
        <f t="shared" si="25"/>
        <v>46052</v>
      </c>
      <c r="H172" s="27"/>
      <c r="I172" s="27"/>
      <c r="J172" s="27"/>
      <c r="K172" s="27">
        <v>71.18252688172042</v>
      </c>
      <c r="L172" s="27">
        <f t="shared" si="24"/>
        <v>71.18252688172042</v>
      </c>
    </row>
    <row r="173" spans="1:12" s="35" customFormat="1">
      <c r="A173" s="23">
        <v>53</v>
      </c>
      <c r="B173" s="24" t="s">
        <v>98</v>
      </c>
      <c r="C173" s="25">
        <v>661231</v>
      </c>
      <c r="D173" s="25"/>
      <c r="E173" s="25">
        <v>1988900</v>
      </c>
      <c r="F173" s="25">
        <v>1420596</v>
      </c>
      <c r="G173" s="25">
        <f t="shared" si="25"/>
        <v>4070727</v>
      </c>
      <c r="H173" s="26">
        <v>1022.0640456989247</v>
      </c>
      <c r="I173" s="26" t="s">
        <v>206</v>
      </c>
      <c r="J173" s="26">
        <v>3074.2405913978496</v>
      </c>
      <c r="K173" s="26">
        <v>2195.8137096774194</v>
      </c>
      <c r="L173" s="26">
        <f t="shared" si="24"/>
        <v>6292.1183467741939</v>
      </c>
    </row>
    <row r="174" spans="1:12" s="35" customFormat="1">
      <c r="A174" s="34"/>
      <c r="B174" s="34" t="s">
        <v>180</v>
      </c>
      <c r="C174" s="17">
        <v>661231</v>
      </c>
      <c r="D174" s="17"/>
      <c r="E174" s="17">
        <v>1988900</v>
      </c>
      <c r="F174" s="17">
        <v>1420596</v>
      </c>
      <c r="G174" s="27">
        <f t="shared" si="25"/>
        <v>4070727</v>
      </c>
      <c r="H174" s="27">
        <v>1022.0640456989247</v>
      </c>
      <c r="I174" s="27"/>
      <c r="J174" s="27">
        <v>3074.2405913978496</v>
      </c>
      <c r="K174" s="27">
        <v>2195.8137096774194</v>
      </c>
      <c r="L174" s="27">
        <f t="shared" si="24"/>
        <v>6292.1183467741939</v>
      </c>
    </row>
    <row r="175" spans="1:12" s="35" customFormat="1">
      <c r="A175" s="23">
        <v>54</v>
      </c>
      <c r="B175" s="24" t="s">
        <v>100</v>
      </c>
      <c r="C175" s="25">
        <v>136397</v>
      </c>
      <c r="D175" s="25">
        <v>0</v>
      </c>
      <c r="E175" s="25">
        <v>1681328</v>
      </c>
      <c r="F175" s="25">
        <v>834351</v>
      </c>
      <c r="G175" s="25">
        <f t="shared" si="25"/>
        <v>2652076</v>
      </c>
      <c r="H175" s="26">
        <v>210.82869623655913</v>
      </c>
      <c r="I175" s="26" t="s">
        <v>206</v>
      </c>
      <c r="J175" s="26">
        <v>2598.8268817204303</v>
      </c>
      <c r="K175" s="26">
        <v>1289.655443548387</v>
      </c>
      <c r="L175" s="26">
        <f t="shared" si="24"/>
        <v>4099.3110215053766</v>
      </c>
    </row>
    <row r="176" spans="1:12" s="35" customFormat="1">
      <c r="A176" s="34"/>
      <c r="B176" s="34" t="s">
        <v>181</v>
      </c>
      <c r="C176" s="17"/>
      <c r="D176" s="17"/>
      <c r="E176" s="17">
        <v>261626</v>
      </c>
      <c r="F176" s="17">
        <v>147605</v>
      </c>
      <c r="G176" s="27">
        <f t="shared" si="25"/>
        <v>409231</v>
      </c>
      <c r="H176" s="27"/>
      <c r="I176" s="27"/>
      <c r="J176" s="27">
        <v>404.39502688172036</v>
      </c>
      <c r="K176" s="27">
        <v>228.15288978494624</v>
      </c>
      <c r="L176" s="27">
        <f t="shared" si="24"/>
        <v>632.54791666666665</v>
      </c>
    </row>
    <row r="177" spans="1:13" s="35" customFormat="1">
      <c r="A177" s="34"/>
      <c r="B177" s="34" t="s">
        <v>182</v>
      </c>
      <c r="C177" s="17"/>
      <c r="D177" s="17"/>
      <c r="E177" s="17">
        <v>109254</v>
      </c>
      <c r="F177" s="17">
        <v>135620</v>
      </c>
      <c r="G177" s="27">
        <f t="shared" si="25"/>
        <v>244874</v>
      </c>
      <c r="H177" s="27"/>
      <c r="I177" s="27"/>
      <c r="J177" s="27">
        <v>168.87379032258062</v>
      </c>
      <c r="K177" s="27">
        <v>209.62768817204298</v>
      </c>
      <c r="L177" s="27">
        <f t="shared" si="24"/>
        <v>378.5014784946236</v>
      </c>
    </row>
    <row r="178" spans="1:13" s="35" customFormat="1">
      <c r="A178" s="34"/>
      <c r="B178" s="34" t="s">
        <v>183</v>
      </c>
      <c r="C178" s="17"/>
      <c r="D178" s="17"/>
      <c r="E178" s="17">
        <v>11280</v>
      </c>
      <c r="F178" s="17">
        <v>6592</v>
      </c>
      <c r="G178" s="27">
        <f t="shared" si="25"/>
        <v>17872</v>
      </c>
      <c r="H178" s="27"/>
      <c r="I178" s="27"/>
      <c r="J178" s="27">
        <v>17.43548387096774</v>
      </c>
      <c r="K178" s="27">
        <v>10.189247311827955</v>
      </c>
      <c r="L178" s="27">
        <f t="shared" si="24"/>
        <v>27.624731182795696</v>
      </c>
    </row>
    <row r="179" spans="1:13" s="35" customFormat="1">
      <c r="A179" s="34"/>
      <c r="B179" s="34" t="s">
        <v>184</v>
      </c>
      <c r="C179" s="17"/>
      <c r="D179" s="17"/>
      <c r="E179" s="17">
        <v>35139</v>
      </c>
      <c r="F179" s="17">
        <v>1824</v>
      </c>
      <c r="G179" s="27">
        <f t="shared" si="25"/>
        <v>36963</v>
      </c>
      <c r="H179" s="27"/>
      <c r="I179" s="27"/>
      <c r="J179" s="27">
        <v>54.314314516129024</v>
      </c>
      <c r="K179" s="27">
        <v>2.8193548387096774</v>
      </c>
      <c r="L179" s="27">
        <f t="shared" si="24"/>
        <v>57.133669354838702</v>
      </c>
    </row>
    <row r="180" spans="1:13" s="35" customFormat="1">
      <c r="A180" s="34"/>
      <c r="B180" s="34" t="s">
        <v>210</v>
      </c>
      <c r="C180" s="17"/>
      <c r="D180" s="17"/>
      <c r="E180" s="17"/>
      <c r="F180" s="17">
        <v>7110</v>
      </c>
      <c r="G180" s="27">
        <f t="shared" si="25"/>
        <v>7110</v>
      </c>
      <c r="H180" s="27"/>
      <c r="I180" s="27"/>
      <c r="J180" s="27"/>
      <c r="K180" s="27">
        <v>10.989919354838708</v>
      </c>
      <c r="L180" s="27">
        <f t="shared" si="24"/>
        <v>10.989919354838708</v>
      </c>
    </row>
    <row r="181" spans="1:13" s="35" customFormat="1">
      <c r="A181" s="34"/>
      <c r="B181" s="34" t="s">
        <v>186</v>
      </c>
      <c r="C181" s="17"/>
      <c r="D181" s="17"/>
      <c r="E181" s="17">
        <v>355778</v>
      </c>
      <c r="F181" s="17"/>
      <c r="G181" s="27">
        <f t="shared" si="25"/>
        <v>355778</v>
      </c>
      <c r="H181" s="27"/>
      <c r="I181" s="27"/>
      <c r="J181" s="27">
        <v>549.92567204301065</v>
      </c>
      <c r="K181" s="27"/>
      <c r="L181" s="27">
        <f t="shared" si="24"/>
        <v>549.92567204301065</v>
      </c>
    </row>
    <row r="182" spans="1:13" s="35" customFormat="1">
      <c r="A182" s="34"/>
      <c r="B182" s="34" t="s">
        <v>187</v>
      </c>
      <c r="C182" s="17">
        <v>136397</v>
      </c>
      <c r="D182" s="17"/>
      <c r="E182" s="17">
        <v>85391</v>
      </c>
      <c r="F182" s="17">
        <v>14541</v>
      </c>
      <c r="G182" s="27">
        <f t="shared" si="25"/>
        <v>236329</v>
      </c>
      <c r="H182" s="27">
        <v>210.82869623655913</v>
      </c>
      <c r="I182" s="27"/>
      <c r="J182" s="27">
        <v>131.98877688172041</v>
      </c>
      <c r="K182" s="27">
        <v>22.476008064516126</v>
      </c>
      <c r="L182" s="27">
        <f t="shared" si="24"/>
        <v>365.29348118279563</v>
      </c>
    </row>
    <row r="183" spans="1:13" s="35" customFormat="1">
      <c r="A183" s="34"/>
      <c r="B183" s="34" t="s">
        <v>188</v>
      </c>
      <c r="C183" s="17"/>
      <c r="D183" s="17"/>
      <c r="E183" s="17">
        <v>574945</v>
      </c>
      <c r="F183" s="17">
        <v>506258</v>
      </c>
      <c r="G183" s="27">
        <f t="shared" si="25"/>
        <v>1081203</v>
      </c>
      <c r="H183" s="27"/>
      <c r="I183" s="27"/>
      <c r="J183" s="27">
        <v>888.6918682795698</v>
      </c>
      <c r="K183" s="27">
        <v>782.52244623655918</v>
      </c>
      <c r="L183" s="27">
        <f t="shared" si="24"/>
        <v>1671.214314516129</v>
      </c>
    </row>
    <row r="184" spans="1:13" s="35" customFormat="1">
      <c r="A184" s="34"/>
      <c r="B184" s="34" t="s">
        <v>189</v>
      </c>
      <c r="C184" s="17"/>
      <c r="D184" s="17"/>
      <c r="E184" s="17">
        <v>247915</v>
      </c>
      <c r="F184" s="17">
        <v>14801</v>
      </c>
      <c r="G184" s="27">
        <f t="shared" si="25"/>
        <v>262716</v>
      </c>
      <c r="H184" s="27"/>
      <c r="I184" s="27"/>
      <c r="J184" s="27">
        <v>383.2019489247312</v>
      </c>
      <c r="K184" s="27"/>
      <c r="L184" s="27">
        <f t="shared" si="24"/>
        <v>383.2019489247312</v>
      </c>
      <c r="M184" s="35">
        <v>1</v>
      </c>
    </row>
    <row r="185" spans="1:13" s="35" customFormat="1">
      <c r="A185" s="18">
        <v>55</v>
      </c>
      <c r="B185" s="44" t="s">
        <v>101</v>
      </c>
      <c r="C185" s="20">
        <v>0</v>
      </c>
      <c r="D185" s="20">
        <v>68114</v>
      </c>
      <c r="E185" s="20">
        <v>2816595</v>
      </c>
      <c r="F185" s="20">
        <v>766316</v>
      </c>
      <c r="G185" s="20">
        <f t="shared" si="25"/>
        <v>3651025</v>
      </c>
      <c r="H185" s="21" t="s">
        <v>206</v>
      </c>
      <c r="I185" s="21">
        <v>105.28373655913977</v>
      </c>
      <c r="J185" s="21">
        <v>4353.6078629032254</v>
      </c>
      <c r="K185" s="21">
        <v>1184.493817204301</v>
      </c>
      <c r="L185" s="21">
        <f t="shared" si="24"/>
        <v>5643.3854166666661</v>
      </c>
    </row>
    <row r="186" spans="1:13" s="35" customFormat="1">
      <c r="A186" s="34"/>
      <c r="B186" s="34" t="s">
        <v>190</v>
      </c>
      <c r="C186" s="17"/>
      <c r="D186" s="17"/>
      <c r="E186" s="17">
        <v>842065</v>
      </c>
      <c r="F186" s="17">
        <v>344224</v>
      </c>
      <c r="G186" s="27">
        <f t="shared" si="25"/>
        <v>1186289</v>
      </c>
      <c r="H186" s="27"/>
      <c r="I186" s="27"/>
      <c r="J186" s="27">
        <v>1301.5789650537633</v>
      </c>
      <c r="K186" s="27">
        <v>532.06666666666661</v>
      </c>
      <c r="L186" s="27">
        <f t="shared" si="24"/>
        <v>1833.6456317204299</v>
      </c>
    </row>
    <row r="187" spans="1:13" s="35" customFormat="1">
      <c r="A187" s="34"/>
      <c r="B187" s="34" t="s">
        <v>191</v>
      </c>
      <c r="C187" s="17"/>
      <c r="D187" s="17"/>
      <c r="E187" s="17">
        <v>666063</v>
      </c>
      <c r="F187" s="17">
        <v>48544</v>
      </c>
      <c r="G187" s="27">
        <f t="shared" si="25"/>
        <v>714607</v>
      </c>
      <c r="H187" s="27"/>
      <c r="I187" s="27"/>
      <c r="J187" s="27">
        <v>1029.5328629032258</v>
      </c>
      <c r="K187" s="27">
        <v>75.034408602150535</v>
      </c>
      <c r="L187" s="27">
        <f t="shared" si="24"/>
        <v>1104.5672715053763</v>
      </c>
    </row>
    <row r="188" spans="1:13" s="35" customFormat="1">
      <c r="A188" s="34"/>
      <c r="B188" s="34" t="s">
        <v>192</v>
      </c>
      <c r="C188" s="17"/>
      <c r="D188" s="17">
        <v>68114</v>
      </c>
      <c r="E188" s="17">
        <v>390538</v>
      </c>
      <c r="F188" s="17">
        <v>155987</v>
      </c>
      <c r="G188" s="27">
        <f t="shared" si="25"/>
        <v>614639</v>
      </c>
      <c r="H188" s="27"/>
      <c r="I188" s="27">
        <v>105.28373655913977</v>
      </c>
      <c r="J188" s="27">
        <v>603.65416666666658</v>
      </c>
      <c r="K188" s="27">
        <v>241.108938172043</v>
      </c>
      <c r="L188" s="27">
        <f t="shared" si="24"/>
        <v>950.04684139784945</v>
      </c>
    </row>
    <row r="189" spans="1:13" s="35" customFormat="1">
      <c r="A189" s="34"/>
      <c r="B189" s="34" t="s">
        <v>193</v>
      </c>
      <c r="C189" s="17"/>
      <c r="D189" s="17"/>
      <c r="E189" s="17">
        <v>216196</v>
      </c>
      <c r="F189" s="17">
        <v>29641</v>
      </c>
      <c r="G189" s="27">
        <f t="shared" si="25"/>
        <v>245837</v>
      </c>
      <c r="H189" s="27"/>
      <c r="I189" s="27"/>
      <c r="J189" s="27">
        <v>334.17392473118275</v>
      </c>
      <c r="K189" s="27">
        <v>45.816061827956993</v>
      </c>
      <c r="L189" s="27">
        <f t="shared" si="24"/>
        <v>379.98998655913977</v>
      </c>
    </row>
    <row r="190" spans="1:13" s="35" customFormat="1">
      <c r="A190" s="34"/>
      <c r="B190" s="34" t="s">
        <v>194</v>
      </c>
      <c r="C190" s="17"/>
      <c r="D190" s="17"/>
      <c r="E190" s="17"/>
      <c r="F190" s="17">
        <v>11853</v>
      </c>
      <c r="G190" s="27">
        <f t="shared" si="25"/>
        <v>11853</v>
      </c>
      <c r="H190" s="27"/>
      <c r="I190" s="27"/>
      <c r="J190" s="27"/>
      <c r="K190" s="27">
        <v>18.321169354838709</v>
      </c>
      <c r="L190" s="27">
        <f t="shared" si="24"/>
        <v>18.321169354838709</v>
      </c>
    </row>
    <row r="191" spans="1:13" s="35" customFormat="1" ht="30">
      <c r="A191" s="34"/>
      <c r="B191" s="38" t="s">
        <v>195</v>
      </c>
      <c r="C191" s="17"/>
      <c r="D191" s="17"/>
      <c r="E191" s="17">
        <v>129321</v>
      </c>
      <c r="F191" s="17"/>
      <c r="G191" s="27">
        <f t="shared" si="25"/>
        <v>129321</v>
      </c>
      <c r="H191" s="27"/>
      <c r="I191" s="27"/>
      <c r="J191" s="27">
        <v>199.89133064516128</v>
      </c>
      <c r="K191" s="27"/>
      <c r="L191" s="27">
        <f t="shared" si="24"/>
        <v>199.89133064516128</v>
      </c>
    </row>
    <row r="192" spans="1:13" s="35" customFormat="1">
      <c r="A192" s="34"/>
      <c r="B192" s="34" t="s">
        <v>196</v>
      </c>
      <c r="C192" s="17"/>
      <c r="D192" s="17"/>
      <c r="E192" s="17">
        <v>532520</v>
      </c>
      <c r="F192" s="17">
        <v>164170</v>
      </c>
      <c r="G192" s="27">
        <f t="shared" si="25"/>
        <v>696690</v>
      </c>
      <c r="H192" s="27"/>
      <c r="I192" s="27"/>
      <c r="J192" s="27">
        <v>823.11559139784936</v>
      </c>
      <c r="K192" s="27">
        <v>253.75739247311824</v>
      </c>
      <c r="L192" s="27">
        <f t="shared" si="24"/>
        <v>1076.8729838709676</v>
      </c>
    </row>
    <row r="193" spans="1:12" s="35" customFormat="1">
      <c r="A193" s="34"/>
      <c r="B193" s="34" t="s">
        <v>197</v>
      </c>
      <c r="C193" s="17"/>
      <c r="D193" s="17"/>
      <c r="E193" s="17">
        <v>14289</v>
      </c>
      <c r="F193" s="17"/>
      <c r="G193" s="27">
        <f t="shared" si="25"/>
        <v>14289</v>
      </c>
      <c r="H193" s="27"/>
      <c r="I193" s="27"/>
      <c r="J193" s="27">
        <v>22.08649193548387</v>
      </c>
      <c r="K193" s="27"/>
      <c r="L193" s="27">
        <f t="shared" si="24"/>
        <v>22.08649193548387</v>
      </c>
    </row>
    <row r="194" spans="1:12" s="35" customFormat="1">
      <c r="A194" s="34"/>
      <c r="B194" s="34" t="s">
        <v>198</v>
      </c>
      <c r="C194" s="17"/>
      <c r="D194" s="17"/>
      <c r="E194" s="17">
        <v>25603</v>
      </c>
      <c r="F194" s="17">
        <v>11897</v>
      </c>
      <c r="G194" s="27">
        <f t="shared" si="25"/>
        <v>37500</v>
      </c>
      <c r="H194" s="27"/>
      <c r="I194" s="27"/>
      <c r="J194" s="27">
        <v>39.574529569892469</v>
      </c>
      <c r="K194" s="27">
        <v>18.389180107526879</v>
      </c>
      <c r="L194" s="27">
        <f t="shared" si="24"/>
        <v>57.963709677419345</v>
      </c>
    </row>
    <row r="195" spans="1:12">
      <c r="A195" s="45">
        <v>56</v>
      </c>
      <c r="B195" s="46" t="s">
        <v>103</v>
      </c>
      <c r="C195" s="47">
        <v>98640</v>
      </c>
      <c r="D195" s="47">
        <v>0</v>
      </c>
      <c r="E195" s="47">
        <v>2726412</v>
      </c>
      <c r="F195" s="47">
        <v>2278406</v>
      </c>
      <c r="G195" s="47">
        <f t="shared" si="25"/>
        <v>5103458</v>
      </c>
      <c r="H195" s="48">
        <v>152.46774193548387</v>
      </c>
      <c r="I195" s="48" t="s">
        <v>206</v>
      </c>
      <c r="J195" s="48">
        <v>4214.212096774193</v>
      </c>
      <c r="K195" s="48">
        <v>3521.7297043010749</v>
      </c>
      <c r="L195" s="48">
        <f t="shared" si="24"/>
        <v>7888.4095430107518</v>
      </c>
    </row>
    <row r="196" spans="1:12">
      <c r="A196" s="49"/>
      <c r="B196" s="50" t="s">
        <v>199</v>
      </c>
      <c r="C196" s="51"/>
      <c r="D196" s="51">
        <v>0</v>
      </c>
      <c r="E196" s="51">
        <v>1883763</v>
      </c>
      <c r="F196" s="51">
        <v>1517548</v>
      </c>
      <c r="G196" s="51">
        <f t="shared" si="25"/>
        <v>3401311</v>
      </c>
      <c r="H196" s="52"/>
      <c r="I196" s="52" t="s">
        <v>206</v>
      </c>
      <c r="J196" s="52">
        <v>2911.730443548387</v>
      </c>
      <c r="K196" s="52">
        <v>2345.6723118279569</v>
      </c>
      <c r="L196" s="52">
        <f t="shared" si="24"/>
        <v>5257.4027553763444</v>
      </c>
    </row>
    <row r="197" spans="1:12">
      <c r="A197" s="49"/>
      <c r="B197" s="50" t="s">
        <v>200</v>
      </c>
      <c r="C197" s="51">
        <v>98640</v>
      </c>
      <c r="D197" s="51"/>
      <c r="E197" s="51">
        <v>842649</v>
      </c>
      <c r="F197" s="51">
        <v>760858</v>
      </c>
      <c r="G197" s="51">
        <f t="shared" si="25"/>
        <v>1702147</v>
      </c>
      <c r="H197" s="52">
        <v>152.46774193548387</v>
      </c>
      <c r="I197" s="52"/>
      <c r="J197" s="52">
        <v>1302.4816532258064</v>
      </c>
      <c r="K197" s="52">
        <v>1176.0573924731182</v>
      </c>
      <c r="L197" s="52">
        <f t="shared" si="24"/>
        <v>2631.0067876344083</v>
      </c>
    </row>
    <row r="198" spans="1:12">
      <c r="A198" s="53">
        <v>57</v>
      </c>
      <c r="B198" s="54" t="s">
        <v>104</v>
      </c>
      <c r="C198" s="55">
        <v>352183</v>
      </c>
      <c r="D198" s="55">
        <v>0</v>
      </c>
      <c r="E198" s="55">
        <v>692879</v>
      </c>
      <c r="F198" s="55">
        <v>614162</v>
      </c>
      <c r="G198" s="55">
        <f t="shared" si="25"/>
        <v>1659224</v>
      </c>
      <c r="H198" s="56">
        <v>544.36888440860207</v>
      </c>
      <c r="I198" s="56" t="s">
        <v>206</v>
      </c>
      <c r="J198" s="56">
        <v>1070.982325268817</v>
      </c>
      <c r="K198" s="56">
        <v>949.30954301075258</v>
      </c>
      <c r="L198" s="56">
        <f t="shared" si="24"/>
        <v>2564.6607526881717</v>
      </c>
    </row>
    <row r="199" spans="1:12">
      <c r="A199" s="57"/>
      <c r="B199" s="58" t="s">
        <v>201</v>
      </c>
      <c r="C199" s="59">
        <v>352183</v>
      </c>
      <c r="D199" s="59"/>
      <c r="E199" s="59">
        <v>76216.69</v>
      </c>
      <c r="F199" s="59">
        <v>73699.44</v>
      </c>
      <c r="G199" s="59">
        <f>SUM(C199:F199)</f>
        <v>502099.13</v>
      </c>
      <c r="H199" s="9">
        <v>544.36888440860207</v>
      </c>
      <c r="I199" s="9"/>
      <c r="J199" s="9">
        <v>117.80805577956988</v>
      </c>
      <c r="K199" s="9">
        <v>113.91714516129032</v>
      </c>
      <c r="L199" s="9">
        <f t="shared" si="24"/>
        <v>776.09408534946238</v>
      </c>
    </row>
    <row r="200" spans="1:12">
      <c r="A200" s="60"/>
      <c r="B200" s="58" t="s">
        <v>202</v>
      </c>
      <c r="C200" s="61"/>
      <c r="D200" s="61"/>
      <c r="E200" s="61">
        <v>616662.31000000006</v>
      </c>
      <c r="F200" s="61">
        <v>540462.56000000006</v>
      </c>
      <c r="G200" s="59">
        <f>SUM(C200:F200)</f>
        <v>1157124.8700000001</v>
      </c>
      <c r="H200" s="62"/>
      <c r="I200" s="62"/>
      <c r="J200" s="62">
        <v>953.17426948924742</v>
      </c>
      <c r="K200" s="62">
        <v>835.39239784946233</v>
      </c>
      <c r="L200" s="9">
        <f t="shared" si="24"/>
        <v>1788.5666673387097</v>
      </c>
    </row>
    <row r="201" spans="1:12">
      <c r="A201" s="63">
        <v>58</v>
      </c>
      <c r="B201" s="64" t="s">
        <v>106</v>
      </c>
      <c r="C201" s="65">
        <v>1016899</v>
      </c>
      <c r="D201" s="65">
        <v>0</v>
      </c>
      <c r="E201" s="65">
        <v>1816540</v>
      </c>
      <c r="F201" s="65">
        <v>1358825</v>
      </c>
      <c r="G201" s="65">
        <f>SUM(C201:F201)</f>
        <v>4192264</v>
      </c>
      <c r="H201" s="13">
        <v>1571.8196908602149</v>
      </c>
      <c r="I201" s="13" t="s">
        <v>206</v>
      </c>
      <c r="J201" s="13">
        <v>2807.8239247311826</v>
      </c>
      <c r="K201" s="13">
        <v>2100.3343413978491</v>
      </c>
      <c r="L201" s="13">
        <f t="shared" si="24"/>
        <v>6479.9779569892471</v>
      </c>
    </row>
    <row r="202" spans="1:12">
      <c r="A202" s="66"/>
      <c r="B202" s="67" t="s">
        <v>203</v>
      </c>
      <c r="C202" s="68">
        <v>1016899</v>
      </c>
      <c r="D202" s="68">
        <v>0</v>
      </c>
      <c r="E202" s="68">
        <v>1816540</v>
      </c>
      <c r="F202" s="68">
        <v>1358825</v>
      </c>
      <c r="G202" s="68">
        <f>SUM(C202:F202)</f>
        <v>4192264</v>
      </c>
      <c r="H202" s="30">
        <v>1571.8196908602149</v>
      </c>
      <c r="I202" s="30" t="s">
        <v>206</v>
      </c>
      <c r="J202" s="30">
        <v>2807.8239247311826</v>
      </c>
      <c r="K202" s="30">
        <v>2100.3343413978491</v>
      </c>
      <c r="L202" s="30">
        <f t="shared" si="24"/>
        <v>6479.9779569892471</v>
      </c>
    </row>
    <row r="203" spans="1:12">
      <c r="B203" s="69" t="s">
        <v>107</v>
      </c>
      <c r="C203" s="70">
        <f t="shared" ref="C203:I203" si="26">C7+C9+C14+C16+C19+C24+C30+C32+C34+C41+C43+C46+C48+C50+C57+C59+C61+C63+C67+C69+C72+C75+C77+C80+C82+C89+C96+C98+C101+C103+C105+C107+C109+C111+C114+C116+C118+C126+C128+C130+C132+C135+C137+C144+C148+C150+C152+C161+C163+C165+C167+C169+C173+C175+C185+C195+C198+C201</f>
        <v>18145061</v>
      </c>
      <c r="D203" s="70">
        <f t="shared" si="26"/>
        <v>2922643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116112442</v>
      </c>
      <c r="F203" s="70">
        <f t="shared" ref="F203" si="27">F7+F9+F14+F16+F19+F24+F30+F32+F34+F41+F43+F46+F48+F50+F57+F59+F61+F63+F67+F69+F72+F75+F77+F80+F82+F89+F96+F98+F101+F103+F105+F107+F109+F111+F114+F116+F118+F126+F128+F130+F132+F135+F137+F144+F148+F150+F152+F161+F163+F165+F167+F169+F173+F175+F185+F195+F198+F201</f>
        <v>60529233</v>
      </c>
      <c r="G203" s="71">
        <f>C203+D203+E203+F203</f>
        <v>197709379</v>
      </c>
      <c r="H203" s="72">
        <f t="shared" si="26"/>
        <v>28046.801276881721</v>
      </c>
      <c r="I203" s="72">
        <f t="shared" si="26"/>
        <v>4517.526142473117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179474.87674731179</v>
      </c>
      <c r="K203" s="72">
        <f t="shared" ref="K203" si="28">K7+K9+K14+K16+K19+K24+K30+K32+K34+K41+K43+K46+K48+K50+K57+K59+K61+K63+K67+K69+K72+K75+K77+K80+K82+K89+K96+K98+K101+K103+K105+K107+K109+K111+K114+K116+K118+K126+K128+K130+K132+K135+K137+K144+K148+K150+K152+K161+K163+K165+K167+K169+K173+K175+K185+K195+K198+K201</f>
        <v>93559.97036290323</v>
      </c>
      <c r="L203" s="72">
        <f>H203+I203+J203+K203</f>
        <v>305599.17452956986</v>
      </c>
    </row>
    <row r="204" spans="1:12">
      <c r="C204" s="2" t="s">
        <v>204</v>
      </c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O35" sqref="O35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212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76" t="s">
        <v>10</v>
      </c>
      <c r="H6" s="76" t="s">
        <v>6</v>
      </c>
      <c r="I6" s="76" t="s">
        <v>7</v>
      </c>
      <c r="J6" s="76" t="s">
        <v>8</v>
      </c>
      <c r="K6" s="76" t="s">
        <v>9</v>
      </c>
      <c r="L6" s="76" t="s">
        <v>10</v>
      </c>
    </row>
    <row r="7" spans="1:13" s="14" customFormat="1">
      <c r="A7" s="10">
        <v>1</v>
      </c>
      <c r="B7" s="11" t="s">
        <v>11</v>
      </c>
      <c r="C7" s="12">
        <v>479953</v>
      </c>
      <c r="D7" s="12">
        <v>161702</v>
      </c>
      <c r="E7" s="12">
        <v>1182742</v>
      </c>
      <c r="F7" s="12">
        <v>314368</v>
      </c>
      <c r="G7" s="12">
        <f>SUM(C7:F7)</f>
        <v>2138765</v>
      </c>
      <c r="H7" s="13">
        <v>741.86283602150536</v>
      </c>
      <c r="I7" s="13">
        <v>249.94260752688172</v>
      </c>
      <c r="J7" s="13">
        <v>1828.1630376344085</v>
      </c>
      <c r="K7" s="13">
        <v>485.91827956989243</v>
      </c>
      <c r="L7" s="13">
        <f>H7+I7+J7+K7</f>
        <v>3305.8867607526881</v>
      </c>
    </row>
    <row r="8" spans="1:13" s="14" customFormat="1">
      <c r="A8" s="15"/>
      <c r="B8" s="16" t="s">
        <v>13</v>
      </c>
      <c r="C8" s="17">
        <v>479953</v>
      </c>
      <c r="D8" s="17">
        <v>161702</v>
      </c>
      <c r="E8" s="17">
        <v>1182742</v>
      </c>
      <c r="F8" s="17">
        <v>314368</v>
      </c>
      <c r="G8" s="17">
        <f t="shared" ref="G8:L8" si="0">G7</f>
        <v>2138765</v>
      </c>
      <c r="H8" s="17">
        <v>741.86283602150536</v>
      </c>
      <c r="I8" s="17"/>
      <c r="J8" s="17">
        <v>1828.1630376344085</v>
      </c>
      <c r="K8" s="17">
        <v>485.91827956989243</v>
      </c>
      <c r="L8" s="17">
        <f t="shared" si="0"/>
        <v>3305.8867607526881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243331</v>
      </c>
      <c r="F9" s="20">
        <v>472707</v>
      </c>
      <c r="G9" s="20">
        <f>SUM(C9:F9)</f>
        <v>716038</v>
      </c>
      <c r="H9" s="21" t="s">
        <v>206</v>
      </c>
      <c r="I9" s="21" t="s">
        <v>206</v>
      </c>
      <c r="J9" s="21">
        <v>376.11646505376342</v>
      </c>
      <c r="K9" s="21">
        <v>730.66270161290322</v>
      </c>
      <c r="L9" s="21">
        <f t="shared" ref="L9:L30" si="1">H9+I9+J9+K9</f>
        <v>1106.7791666666667</v>
      </c>
    </row>
    <row r="10" spans="1:13" s="14" customFormat="1">
      <c r="A10" s="16"/>
      <c r="B10" s="16" t="s">
        <v>16</v>
      </c>
      <c r="C10" s="17"/>
      <c r="D10" s="17"/>
      <c r="E10" s="17">
        <v>13383.205</v>
      </c>
      <c r="F10" s="17">
        <v>236353.5</v>
      </c>
      <c r="G10" s="17">
        <f>E10+F10</f>
        <v>249736.70499999999</v>
      </c>
      <c r="H10" s="17"/>
      <c r="I10" s="17"/>
      <c r="J10" s="17">
        <v>20.68640557795699</v>
      </c>
      <c r="K10" s="17">
        <v>365.33135080645161</v>
      </c>
      <c r="L10" s="17">
        <f t="shared" si="1"/>
        <v>386.01775638440859</v>
      </c>
    </row>
    <row r="11" spans="1:13" s="14" customFormat="1">
      <c r="A11" s="16"/>
      <c r="B11" s="16" t="s">
        <v>18</v>
      </c>
      <c r="C11" s="17"/>
      <c r="D11" s="17"/>
      <c r="E11" s="17">
        <v>141131.97999999998</v>
      </c>
      <c r="F11" s="17">
        <v>231626.43</v>
      </c>
      <c r="G11" s="17">
        <f>E11+F11</f>
        <v>372758.41</v>
      </c>
      <c r="H11" s="17"/>
      <c r="I11" s="17"/>
      <c r="J11" s="17">
        <v>218.14754973118275</v>
      </c>
      <c r="K11" s="17">
        <v>358.02472379032258</v>
      </c>
      <c r="L11" s="17">
        <f t="shared" si="1"/>
        <v>576.1722735215053</v>
      </c>
    </row>
    <row r="12" spans="1:13" s="14" customFormat="1">
      <c r="A12" s="16"/>
      <c r="B12" s="16" t="s">
        <v>20</v>
      </c>
      <c r="C12" s="17"/>
      <c r="D12" s="17"/>
      <c r="E12" s="17">
        <v>26766.41</v>
      </c>
      <c r="F12" s="17">
        <v>4727.07</v>
      </c>
      <c r="G12" s="17">
        <f>E12+F12</f>
        <v>31493.48</v>
      </c>
      <c r="H12" s="17"/>
      <c r="I12" s="17"/>
      <c r="J12" s="17">
        <v>41.372811155913979</v>
      </c>
      <c r="K12" s="17">
        <v>7.3066270161290312</v>
      </c>
      <c r="L12" s="17">
        <f t="shared" si="1"/>
        <v>48.679438172043007</v>
      </c>
    </row>
    <row r="13" spans="1:13" s="14" customFormat="1">
      <c r="A13" s="22"/>
      <c r="B13" s="22" t="s">
        <v>22</v>
      </c>
      <c r="C13" s="17"/>
      <c r="D13" s="17"/>
      <c r="E13" s="17">
        <v>62049.404999999999</v>
      </c>
      <c r="F13" s="17"/>
      <c r="G13" s="17">
        <f>E13+F13</f>
        <v>62049.404999999999</v>
      </c>
      <c r="H13" s="17"/>
      <c r="I13" s="17"/>
      <c r="J13" s="17">
        <v>95.909698588709659</v>
      </c>
      <c r="K13" s="17"/>
      <c r="L13" s="17">
        <f t="shared" si="1"/>
        <v>95.909698588709659</v>
      </c>
    </row>
    <row r="14" spans="1:13" s="14" customFormat="1">
      <c r="A14" s="23">
        <v>3</v>
      </c>
      <c r="B14" s="24" t="s">
        <v>14</v>
      </c>
      <c r="C14" s="25">
        <v>3304</v>
      </c>
      <c r="D14" s="25">
        <v>0</v>
      </c>
      <c r="E14" s="25">
        <v>1025279</v>
      </c>
      <c r="F14" s="25">
        <v>1006413</v>
      </c>
      <c r="G14" s="25">
        <f>SUM(C14:F14)</f>
        <v>2034996</v>
      </c>
      <c r="H14" s="26">
        <v>5.1069892473118275</v>
      </c>
      <c r="I14" s="26" t="s">
        <v>206</v>
      </c>
      <c r="J14" s="26">
        <v>1584.7726478494624</v>
      </c>
      <c r="K14" s="26">
        <v>1555.6114919354836</v>
      </c>
      <c r="L14" s="26">
        <f t="shared" si="1"/>
        <v>3145.491129032258</v>
      </c>
    </row>
    <row r="15" spans="1:13" s="14" customFormat="1">
      <c r="A15" s="16"/>
      <c r="B15" s="16" t="s">
        <v>25</v>
      </c>
      <c r="C15" s="17"/>
      <c r="D15" s="17"/>
      <c r="E15" s="17">
        <v>1025279</v>
      </c>
      <c r="F15" s="17">
        <v>1006413</v>
      </c>
      <c r="G15" s="17">
        <f>F15+E15</f>
        <v>2031692</v>
      </c>
      <c r="H15" s="17"/>
      <c r="I15" s="17"/>
      <c r="J15" s="17">
        <v>1584.7726478494624</v>
      </c>
      <c r="K15" s="17">
        <v>1555.6114919354836</v>
      </c>
      <c r="L15" s="17">
        <f t="shared" si="1"/>
        <v>3140.384139784946</v>
      </c>
    </row>
    <row r="16" spans="1:13" s="14" customFormat="1">
      <c r="A16" s="23">
        <v>4</v>
      </c>
      <c r="B16" s="24" t="s">
        <v>15</v>
      </c>
      <c r="C16" s="25">
        <v>241261</v>
      </c>
      <c r="D16" s="25">
        <v>0</v>
      </c>
      <c r="E16" s="25">
        <v>975564</v>
      </c>
      <c r="F16" s="25">
        <v>462722</v>
      </c>
      <c r="G16" s="25">
        <f>SUM(C16:F16)</f>
        <v>1679547</v>
      </c>
      <c r="H16" s="26">
        <v>372.91686827956983</v>
      </c>
      <c r="I16" s="26" t="s">
        <v>206</v>
      </c>
      <c r="J16" s="26">
        <v>1507.9282258064516</v>
      </c>
      <c r="K16" s="26">
        <v>715.22889784946233</v>
      </c>
      <c r="L16" s="26">
        <f t="shared" si="1"/>
        <v>2596.0739919354837</v>
      </c>
    </row>
    <row r="17" spans="1:12" s="14" customFormat="1">
      <c r="A17" s="16"/>
      <c r="B17" s="16" t="s">
        <v>28</v>
      </c>
      <c r="C17" s="17">
        <v>241261</v>
      </c>
      <c r="D17" s="17"/>
      <c r="E17" s="17">
        <v>94106</v>
      </c>
      <c r="F17" s="17">
        <v>69133</v>
      </c>
      <c r="G17" s="17">
        <f>SUM(C17:F17)</f>
        <v>404500</v>
      </c>
      <c r="H17" s="17">
        <v>372.91686827956983</v>
      </c>
      <c r="I17" s="17"/>
      <c r="J17" s="17">
        <v>145.45954301075267</v>
      </c>
      <c r="K17" s="17">
        <v>106.85880376344085</v>
      </c>
      <c r="L17" s="17">
        <f t="shared" si="1"/>
        <v>625.23521505376334</v>
      </c>
    </row>
    <row r="18" spans="1:12" s="14" customFormat="1">
      <c r="A18" s="16"/>
      <c r="B18" s="16" t="s">
        <v>30</v>
      </c>
      <c r="C18" s="17"/>
      <c r="D18" s="17"/>
      <c r="E18" s="17">
        <v>881458</v>
      </c>
      <c r="F18" s="17">
        <v>393589</v>
      </c>
      <c r="G18" s="17">
        <f t="shared" ref="G18:G30" si="2">SUM(C18:F18)</f>
        <v>1275047</v>
      </c>
      <c r="H18" s="17"/>
      <c r="I18" s="17"/>
      <c r="J18" s="17">
        <v>1362.4686827956989</v>
      </c>
      <c r="K18" s="17">
        <v>608.37009408602148</v>
      </c>
      <c r="L18" s="17">
        <f t="shared" si="1"/>
        <v>1970.8387768817204</v>
      </c>
    </row>
    <row r="19" spans="1:12" s="14" customFormat="1">
      <c r="A19" s="23">
        <v>5</v>
      </c>
      <c r="B19" s="24" t="s">
        <v>17</v>
      </c>
      <c r="C19" s="25">
        <v>261014</v>
      </c>
      <c r="D19" s="25">
        <v>110441</v>
      </c>
      <c r="E19" s="25">
        <v>3780981</v>
      </c>
      <c r="F19" s="25">
        <v>1647329</v>
      </c>
      <c r="G19" s="25">
        <f t="shared" si="2"/>
        <v>5799765</v>
      </c>
      <c r="H19" s="26">
        <v>403.44905913978488</v>
      </c>
      <c r="I19" s="26">
        <v>170.70853494623654</v>
      </c>
      <c r="J19" s="26">
        <v>5844.2582661290317</v>
      </c>
      <c r="K19" s="26">
        <v>2546.2746639784946</v>
      </c>
      <c r="L19" s="26">
        <f t="shared" si="1"/>
        <v>8964.6905241935474</v>
      </c>
    </row>
    <row r="20" spans="1:12" s="14" customFormat="1">
      <c r="A20" s="16"/>
      <c r="B20" s="16" t="s">
        <v>33</v>
      </c>
      <c r="C20" s="17">
        <v>261014</v>
      </c>
      <c r="D20" s="17">
        <v>110441</v>
      </c>
      <c r="E20" s="17">
        <v>1209914</v>
      </c>
      <c r="F20" s="17">
        <v>98840</v>
      </c>
      <c r="G20" s="17">
        <f t="shared" si="2"/>
        <v>1680209</v>
      </c>
      <c r="H20" s="17">
        <v>403.44905913978488</v>
      </c>
      <c r="I20" s="17">
        <v>170.70853494623654</v>
      </c>
      <c r="J20" s="17">
        <v>1870.1627688172041</v>
      </c>
      <c r="K20" s="17">
        <v>152.77688172043008</v>
      </c>
      <c r="L20" s="17">
        <f t="shared" si="1"/>
        <v>2597.0972446236556</v>
      </c>
    </row>
    <row r="21" spans="1:12" s="14" customFormat="1">
      <c r="A21" s="16"/>
      <c r="B21" s="16" t="s">
        <v>35</v>
      </c>
      <c r="C21" s="17"/>
      <c r="D21" s="17"/>
      <c r="E21" s="17">
        <v>1096484</v>
      </c>
      <c r="F21" s="17">
        <v>856611</v>
      </c>
      <c r="G21" s="17">
        <f t="shared" si="2"/>
        <v>1953095</v>
      </c>
      <c r="H21" s="17"/>
      <c r="I21" s="17"/>
      <c r="J21" s="17">
        <v>1694.834139784946</v>
      </c>
      <c r="K21" s="17">
        <v>1324.0627016129031</v>
      </c>
      <c r="L21" s="17">
        <f t="shared" si="1"/>
        <v>3018.8968413978491</v>
      </c>
    </row>
    <row r="22" spans="1:12" s="14" customFormat="1">
      <c r="A22" s="16"/>
      <c r="B22" s="16" t="s">
        <v>37</v>
      </c>
      <c r="C22" s="17"/>
      <c r="D22" s="17"/>
      <c r="E22" s="17">
        <v>1247724</v>
      </c>
      <c r="F22" s="17">
        <v>444779</v>
      </c>
      <c r="G22" s="17">
        <f t="shared" si="2"/>
        <v>1692503</v>
      </c>
      <c r="H22" s="17"/>
      <c r="I22" s="17"/>
      <c r="J22" s="17">
        <v>1928.6056451612901</v>
      </c>
      <c r="K22" s="17">
        <v>687.49442204301079</v>
      </c>
      <c r="L22" s="17">
        <f t="shared" si="1"/>
        <v>2616.100067204301</v>
      </c>
    </row>
    <row r="23" spans="1:12" s="14" customFormat="1">
      <c r="A23" s="16"/>
      <c r="B23" s="16" t="s">
        <v>39</v>
      </c>
      <c r="C23" s="17"/>
      <c r="D23" s="17"/>
      <c r="E23" s="17">
        <v>226859</v>
      </c>
      <c r="F23" s="17">
        <v>247099</v>
      </c>
      <c r="G23" s="17">
        <f t="shared" si="2"/>
        <v>473958</v>
      </c>
      <c r="H23" s="17"/>
      <c r="I23" s="17"/>
      <c r="J23" s="17">
        <v>350.6557123655914</v>
      </c>
      <c r="K23" s="17">
        <v>381.94065860215051</v>
      </c>
      <c r="L23" s="17">
        <f t="shared" si="1"/>
        <v>732.5963709677419</v>
      </c>
    </row>
    <row r="24" spans="1:12" s="14" customFormat="1" ht="15.75" customHeight="1">
      <c r="A24" s="23">
        <v>6</v>
      </c>
      <c r="B24" s="24" t="s">
        <v>19</v>
      </c>
      <c r="C24" s="25">
        <v>9064</v>
      </c>
      <c r="D24" s="25">
        <v>0</v>
      </c>
      <c r="E24" s="25">
        <v>893521</v>
      </c>
      <c r="F24" s="25">
        <v>809343</v>
      </c>
      <c r="G24" s="25">
        <f t="shared" si="2"/>
        <v>1711928</v>
      </c>
      <c r="H24" s="26">
        <v>14.01021505376344</v>
      </c>
      <c r="I24" s="26" t="s">
        <v>206</v>
      </c>
      <c r="J24" s="26">
        <v>1381.1144489247311</v>
      </c>
      <c r="K24" s="26">
        <v>1251.0006048387097</v>
      </c>
      <c r="L24" s="26">
        <f t="shared" si="1"/>
        <v>2646.1252688172044</v>
      </c>
    </row>
    <row r="25" spans="1:12" s="14" customFormat="1">
      <c r="A25" s="16"/>
      <c r="B25" s="16" t="s">
        <v>42</v>
      </c>
      <c r="C25" s="17">
        <v>9064</v>
      </c>
      <c r="D25" s="17"/>
      <c r="E25" s="17">
        <v>41995.487000000001</v>
      </c>
      <c r="F25" s="17">
        <v>56654.01</v>
      </c>
      <c r="G25" s="17">
        <f t="shared" si="2"/>
        <v>107713.497</v>
      </c>
      <c r="H25" s="17">
        <v>14.01021505376344</v>
      </c>
      <c r="I25" s="17"/>
      <c r="J25" s="17">
        <v>64.91237909946237</v>
      </c>
      <c r="K25" s="17">
        <v>87.570042338709683</v>
      </c>
      <c r="L25" s="17">
        <f t="shared" si="1"/>
        <v>166.49263649193551</v>
      </c>
    </row>
    <row r="26" spans="1:12" s="14" customFormat="1">
      <c r="A26" s="16"/>
      <c r="B26" s="16" t="s">
        <v>44</v>
      </c>
      <c r="C26" s="17"/>
      <c r="D26" s="17"/>
      <c r="E26" s="17">
        <v>301116.57700000005</v>
      </c>
      <c r="F26" s="17">
        <v>216903.924</v>
      </c>
      <c r="G26" s="17">
        <f t="shared" si="2"/>
        <v>518020.50100000005</v>
      </c>
      <c r="H26" s="17"/>
      <c r="I26" s="17"/>
      <c r="J26" s="17">
        <v>465.43556928763445</v>
      </c>
      <c r="K26" s="17">
        <v>335.26816209677418</v>
      </c>
      <c r="L26" s="17">
        <f t="shared" si="1"/>
        <v>800.70373138440868</v>
      </c>
    </row>
    <row r="27" spans="1:12" s="14" customFormat="1">
      <c r="A27" s="16"/>
      <c r="B27" s="16" t="s">
        <v>46</v>
      </c>
      <c r="C27" s="17"/>
      <c r="D27" s="17"/>
      <c r="E27" s="17">
        <v>50037.175999999999</v>
      </c>
      <c r="F27" s="17">
        <v>27517.662</v>
      </c>
      <c r="G27" s="17">
        <f t="shared" si="2"/>
        <v>77554.838000000003</v>
      </c>
      <c r="H27" s="17"/>
      <c r="I27" s="17"/>
      <c r="J27" s="17">
        <v>77.342409139784948</v>
      </c>
      <c r="K27" s="17">
        <v>42.534020564516126</v>
      </c>
      <c r="L27" s="17">
        <f t="shared" si="1"/>
        <v>119.87642970430107</v>
      </c>
    </row>
    <row r="28" spans="1:12" s="14" customFormat="1">
      <c r="A28" s="16"/>
      <c r="B28" s="16" t="s">
        <v>48</v>
      </c>
      <c r="C28" s="17"/>
      <c r="D28" s="17"/>
      <c r="E28" s="17">
        <v>15189.857000000002</v>
      </c>
      <c r="F28" s="17">
        <v>19424.232</v>
      </c>
      <c r="G28" s="17">
        <f t="shared" si="2"/>
        <v>34614.089</v>
      </c>
      <c r="H28" s="17"/>
      <c r="I28" s="17"/>
      <c r="J28" s="17">
        <v>23.478945631720428</v>
      </c>
      <c r="K28" s="17">
        <v>30.024014516129032</v>
      </c>
      <c r="L28" s="17">
        <f t="shared" si="1"/>
        <v>53.502960147849464</v>
      </c>
    </row>
    <row r="29" spans="1:12" s="14" customFormat="1">
      <c r="A29" s="16"/>
      <c r="B29" s="16" t="s">
        <v>50</v>
      </c>
      <c r="C29" s="17"/>
      <c r="D29" s="17"/>
      <c r="E29" s="17">
        <v>485181.90299999999</v>
      </c>
      <c r="F29" s="17">
        <v>488843.17199999996</v>
      </c>
      <c r="G29" s="17">
        <f t="shared" si="2"/>
        <v>974025.07499999995</v>
      </c>
      <c r="H29" s="17"/>
      <c r="I29" s="17"/>
      <c r="J29" s="17">
        <v>749.94514576612892</v>
      </c>
      <c r="K29" s="17">
        <v>755.60436532258052</v>
      </c>
      <c r="L29" s="17">
        <f t="shared" si="1"/>
        <v>1505.5495110887096</v>
      </c>
    </row>
    <row r="30" spans="1:12" s="14" customFormat="1">
      <c r="A30" s="23">
        <v>7</v>
      </c>
      <c r="B30" s="24" t="s">
        <v>21</v>
      </c>
      <c r="C30" s="25">
        <v>686738</v>
      </c>
      <c r="D30" s="25">
        <v>0</v>
      </c>
      <c r="E30" s="25">
        <v>1518417</v>
      </c>
      <c r="F30" s="25">
        <v>1309274</v>
      </c>
      <c r="G30" s="25">
        <f t="shared" si="2"/>
        <v>3514429</v>
      </c>
      <c r="H30" s="26">
        <v>1061.490188172043</v>
      </c>
      <c r="I30" s="26" t="s">
        <v>206</v>
      </c>
      <c r="J30" s="26">
        <v>2347.0155241935481</v>
      </c>
      <c r="K30" s="26">
        <v>2023.7434139784943</v>
      </c>
      <c r="L30" s="26">
        <f t="shared" si="1"/>
        <v>5432.2491263440852</v>
      </c>
    </row>
    <row r="31" spans="1:12" s="14" customFormat="1">
      <c r="A31" s="16"/>
      <c r="B31" s="16" t="s">
        <v>53</v>
      </c>
      <c r="C31" s="17">
        <v>686738</v>
      </c>
      <c r="D31" s="17">
        <v>0</v>
      </c>
      <c r="E31" s="17">
        <v>1518417</v>
      </c>
      <c r="F31" s="17">
        <v>1309274</v>
      </c>
      <c r="G31" s="17">
        <f t="shared" ref="G31:L31" si="3">G30</f>
        <v>3514429</v>
      </c>
      <c r="H31" s="17">
        <v>1061.490188172043</v>
      </c>
      <c r="I31" s="17"/>
      <c r="J31" s="17">
        <v>2347.0155241935481</v>
      </c>
      <c r="K31" s="17">
        <v>2023.7434139784943</v>
      </c>
      <c r="L31" s="17">
        <f t="shared" si="3"/>
        <v>5432.2491263440852</v>
      </c>
    </row>
    <row r="32" spans="1:12" s="14" customFormat="1" ht="14.25" customHeight="1">
      <c r="A32" s="23">
        <v>8</v>
      </c>
      <c r="B32" s="24" t="s">
        <v>23</v>
      </c>
      <c r="C32" s="25">
        <v>0</v>
      </c>
      <c r="D32" s="25">
        <v>0</v>
      </c>
      <c r="E32" s="25">
        <v>1541200</v>
      </c>
      <c r="F32" s="25">
        <v>526016</v>
      </c>
      <c r="G32" s="25">
        <f>SUM(C32:F32)</f>
        <v>2067216</v>
      </c>
      <c r="H32" s="26" t="s">
        <v>206</v>
      </c>
      <c r="I32" s="26" t="s">
        <v>206</v>
      </c>
      <c r="J32" s="26">
        <v>2382.2311827956987</v>
      </c>
      <c r="K32" s="26">
        <v>813.06236559139779</v>
      </c>
      <c r="L32" s="26">
        <f>H32+I32+J32+K32</f>
        <v>3195.2935483870965</v>
      </c>
    </row>
    <row r="33" spans="1:12" s="14" customFormat="1">
      <c r="A33" s="16"/>
      <c r="B33" s="16" t="s">
        <v>56</v>
      </c>
      <c r="C33" s="17"/>
      <c r="D33" s="17"/>
      <c r="E33" s="17">
        <v>1541200</v>
      </c>
      <c r="F33" s="17">
        <v>526016</v>
      </c>
      <c r="G33" s="17">
        <f>G32</f>
        <v>2067216</v>
      </c>
      <c r="H33" s="17"/>
      <c r="I33" s="17"/>
      <c r="J33" s="17">
        <v>2382.2311827956987</v>
      </c>
      <c r="K33" s="17">
        <v>813.06236559139779</v>
      </c>
      <c r="L33" s="17">
        <f>K33+J33</f>
        <v>3195.2935483870965</v>
      </c>
    </row>
    <row r="34" spans="1:12" s="14" customFormat="1">
      <c r="A34" s="23">
        <v>9</v>
      </c>
      <c r="B34" s="24" t="s">
        <v>24</v>
      </c>
      <c r="C34" s="25">
        <v>1798963</v>
      </c>
      <c r="D34" s="25">
        <v>482563</v>
      </c>
      <c r="E34" s="25">
        <v>1930000</v>
      </c>
      <c r="F34" s="25">
        <v>1208965</v>
      </c>
      <c r="G34" s="25">
        <f t="shared" ref="G34:G39" si="4">SUM(C34:F34)</f>
        <v>5420491</v>
      </c>
      <c r="H34" s="26">
        <v>2780.6551747311823</v>
      </c>
      <c r="I34" s="26">
        <v>745.89711021505377</v>
      </c>
      <c r="J34" s="26">
        <v>2983.1989247311826</v>
      </c>
      <c r="K34" s="26">
        <v>1868.6959005376341</v>
      </c>
      <c r="L34" s="26">
        <f t="shared" ref="L34:L45" si="5">H34+I34+J34+K34</f>
        <v>8378.4471102150528</v>
      </c>
    </row>
    <row r="35" spans="1:12" s="14" customFormat="1">
      <c r="A35" s="16"/>
      <c r="B35" s="16" t="s">
        <v>59</v>
      </c>
      <c r="C35" s="17">
        <v>1798963</v>
      </c>
      <c r="D35" s="17">
        <v>482563</v>
      </c>
      <c r="E35" s="17">
        <v>1930000</v>
      </c>
      <c r="F35" s="17">
        <v>1208965</v>
      </c>
      <c r="G35" s="17">
        <f>SUM(C35:F35)</f>
        <v>5420491</v>
      </c>
      <c r="H35" s="17"/>
      <c r="I35" s="17"/>
      <c r="J35" s="17">
        <v>2983.1989247311826</v>
      </c>
      <c r="K35" s="17">
        <v>1868.6959005376341</v>
      </c>
      <c r="L35" s="17">
        <f t="shared" si="5"/>
        <v>4851.8948252688169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si="4"/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23">
        <v>10</v>
      </c>
      <c r="B41" s="24" t="s">
        <v>26</v>
      </c>
      <c r="C41" s="25">
        <v>8108</v>
      </c>
      <c r="D41" s="25">
        <v>8118</v>
      </c>
      <c r="E41" s="25">
        <v>834452</v>
      </c>
      <c r="F41" s="25">
        <v>1195977</v>
      </c>
      <c r="G41" s="25">
        <f>SUM(C41:F41)</f>
        <v>2046655</v>
      </c>
      <c r="H41" s="26">
        <v>12.532526881720429</v>
      </c>
      <c r="I41" s="26">
        <v>12.547983870967743</v>
      </c>
      <c r="J41" s="26">
        <v>1289.8115591397848</v>
      </c>
      <c r="K41" s="26">
        <v>1848.6203629032254</v>
      </c>
      <c r="L41" s="26">
        <f t="shared" si="5"/>
        <v>3163.5124327956983</v>
      </c>
    </row>
    <row r="42" spans="1:12" s="14" customFormat="1">
      <c r="A42" s="16"/>
      <c r="B42" s="16" t="s">
        <v>72</v>
      </c>
      <c r="C42" s="17">
        <v>8108</v>
      </c>
      <c r="D42" s="17">
        <v>8118</v>
      </c>
      <c r="E42" s="17">
        <v>834452</v>
      </c>
      <c r="F42" s="17">
        <v>1195977</v>
      </c>
      <c r="G42" s="17">
        <f>C42+D42+E42+F42</f>
        <v>2046655</v>
      </c>
      <c r="H42" s="17"/>
      <c r="I42" s="17">
        <v>12.547983870967743</v>
      </c>
      <c r="J42" s="17">
        <v>1289.8115591397848</v>
      </c>
      <c r="K42" s="17">
        <v>1848.6203629032254</v>
      </c>
      <c r="L42" s="17">
        <f t="shared" si="5"/>
        <v>3150.9799059139777</v>
      </c>
    </row>
    <row r="43" spans="1:12" s="14" customFormat="1">
      <c r="A43" s="23">
        <v>11</v>
      </c>
      <c r="B43" s="24" t="s">
        <v>27</v>
      </c>
      <c r="C43" s="25">
        <v>5524596</v>
      </c>
      <c r="D43" s="25">
        <v>1167405</v>
      </c>
      <c r="E43" s="25">
        <v>18081559</v>
      </c>
      <c r="F43" s="25">
        <v>3374001</v>
      </c>
      <c r="G43" s="25">
        <f t="shared" ref="G43:G45" si="6">SUM(C43:F43)</f>
        <v>28147561</v>
      </c>
      <c r="H43" s="28">
        <v>8539.3620967741936</v>
      </c>
      <c r="I43" s="28">
        <v>1804.4566532258063</v>
      </c>
      <c r="J43" s="26">
        <v>27948.646303763438</v>
      </c>
      <c r="K43" s="26">
        <v>5215.1897177419351</v>
      </c>
      <c r="L43" s="26">
        <f t="shared" si="5"/>
        <v>43507.654771505375</v>
      </c>
    </row>
    <row r="44" spans="1:12" s="29" customFormat="1" ht="16.5" customHeight="1">
      <c r="A44" s="22"/>
      <c r="B44" s="22" t="s">
        <v>75</v>
      </c>
      <c r="C44" s="17">
        <v>5524596</v>
      </c>
      <c r="D44" s="17">
        <v>1167405</v>
      </c>
      <c r="E44" s="17">
        <v>18081559</v>
      </c>
      <c r="F44" s="17">
        <v>3374001</v>
      </c>
      <c r="G44" s="17">
        <f>G43-G45</f>
        <v>28147561</v>
      </c>
      <c r="H44" s="17">
        <v>8539.3620967741936</v>
      </c>
      <c r="I44" s="17">
        <v>1804.4566532258063</v>
      </c>
      <c r="J44" s="17">
        <v>27948.646303763438</v>
      </c>
      <c r="K44" s="17">
        <v>5215.1897177419351</v>
      </c>
      <c r="L44" s="17">
        <f t="shared" si="5"/>
        <v>43507.654771505375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f t="shared" si="6"/>
        <v>0</v>
      </c>
      <c r="H45" s="30"/>
      <c r="I45" s="30"/>
      <c r="J45" s="30"/>
      <c r="K45" s="30"/>
      <c r="L45" s="30">
        <f t="shared" si="5"/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0</v>
      </c>
      <c r="F46" s="31">
        <v>14613</v>
      </c>
      <c r="G46" s="31">
        <f>SUM(C46:F46)</f>
        <v>14613</v>
      </c>
      <c r="H46" s="32" t="s">
        <v>206</v>
      </c>
      <c r="I46" s="32" t="s">
        <v>206</v>
      </c>
      <c r="J46" s="32" t="s">
        <v>206</v>
      </c>
      <c r="K46" s="32">
        <v>22.587298387096773</v>
      </c>
      <c r="L46" s="32">
        <f>H46+I46+J46+K46</f>
        <v>22.587298387096773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14613</v>
      </c>
      <c r="G47" s="17">
        <f>G46</f>
        <v>14613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809036</v>
      </c>
      <c r="F48" s="25">
        <v>534655</v>
      </c>
      <c r="G48" s="25">
        <f>SUM(C48:F48)</f>
        <v>1343691</v>
      </c>
      <c r="H48" s="28" t="s">
        <v>206</v>
      </c>
      <c r="I48" s="28" t="s">
        <v>206</v>
      </c>
      <c r="J48" s="26">
        <v>1250.5260752688173</v>
      </c>
      <c r="K48" s="26">
        <v>826.41565860215053</v>
      </c>
      <c r="L48" s="26">
        <f t="shared" ref="L48:L70" si="7">H48+I48+J48+K48</f>
        <v>2076.9417338709677</v>
      </c>
    </row>
    <row r="49" spans="1:12" s="14" customFormat="1">
      <c r="A49" s="22"/>
      <c r="B49" s="22" t="s">
        <v>83</v>
      </c>
      <c r="C49" s="17"/>
      <c r="D49" s="17"/>
      <c r="E49" s="17">
        <v>809036</v>
      </c>
      <c r="F49" s="17">
        <v>534655</v>
      </c>
      <c r="G49" s="17">
        <f t="shared" ref="G49" si="8">G48</f>
        <v>1343691</v>
      </c>
      <c r="H49" s="17"/>
      <c r="I49" s="17"/>
      <c r="J49" s="17">
        <v>1250.5260752688173</v>
      </c>
      <c r="K49" s="17">
        <v>826.41565860215053</v>
      </c>
      <c r="L49" s="17">
        <f t="shared" si="7"/>
        <v>2076.9417338709677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1983699</v>
      </c>
      <c r="F50" s="25">
        <v>416065</v>
      </c>
      <c r="G50" s="25">
        <f t="shared" ref="G50:G57" si="9">SUM(C50:F50)</f>
        <v>2399764</v>
      </c>
      <c r="H50" s="26" t="s">
        <v>206</v>
      </c>
      <c r="I50" s="26" t="s">
        <v>206</v>
      </c>
      <c r="J50" s="26">
        <v>3066.2014112903225</v>
      </c>
      <c r="K50" s="26">
        <v>643.11122311827955</v>
      </c>
      <c r="L50" s="26">
        <f t="shared" si="7"/>
        <v>3709.3126344086022</v>
      </c>
    </row>
    <row r="51" spans="1:12" s="14" customFormat="1">
      <c r="A51" s="22"/>
      <c r="B51" s="22" t="s">
        <v>86</v>
      </c>
      <c r="C51" s="17"/>
      <c r="D51" s="17"/>
      <c r="E51" s="17">
        <v>793479</v>
      </c>
      <c r="F51" s="17">
        <v>12482</v>
      </c>
      <c r="G51" s="17">
        <f t="shared" si="9"/>
        <v>805961</v>
      </c>
      <c r="H51" s="17"/>
      <c r="I51" s="17"/>
      <c r="J51" s="17">
        <v>1226.4796370967742</v>
      </c>
      <c r="K51" s="17">
        <v>19.293413978494623</v>
      </c>
      <c r="L51" s="17">
        <f t="shared" si="7"/>
        <v>1245.7730510752688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198370</v>
      </c>
      <c r="F52" s="17">
        <v>291245</v>
      </c>
      <c r="G52" s="17">
        <f t="shared" si="9"/>
        <v>489615</v>
      </c>
      <c r="H52" s="17"/>
      <c r="I52" s="17"/>
      <c r="J52" s="17">
        <v>307</v>
      </c>
      <c r="K52" s="17">
        <v>449.81780913978491</v>
      </c>
      <c r="L52" s="17">
        <f t="shared" si="7"/>
        <v>756.81780913978491</v>
      </c>
    </row>
    <row r="53" spans="1:12" s="14" customFormat="1">
      <c r="A53" s="22"/>
      <c r="B53" s="22" t="s">
        <v>90</v>
      </c>
      <c r="C53" s="17"/>
      <c r="D53" s="17"/>
      <c r="E53" s="17">
        <v>158696</v>
      </c>
      <c r="F53" s="17">
        <v>112338</v>
      </c>
      <c r="G53" s="17">
        <f t="shared" si="9"/>
        <v>271034</v>
      </c>
      <c r="H53" s="17"/>
      <c r="I53" s="17"/>
      <c r="J53" s="17">
        <v>245</v>
      </c>
      <c r="K53" s="17">
        <v>174</v>
      </c>
      <c r="L53" s="17">
        <f t="shared" si="7"/>
        <v>419</v>
      </c>
    </row>
    <row r="54" spans="1:12" s="14" customFormat="1">
      <c r="A54" s="22"/>
      <c r="B54" s="22" t="s">
        <v>92</v>
      </c>
      <c r="C54" s="17"/>
      <c r="D54" s="17"/>
      <c r="E54" s="17">
        <v>595110</v>
      </c>
      <c r="F54" s="17">
        <v>0</v>
      </c>
      <c r="G54" s="17">
        <f t="shared" si="9"/>
        <v>595110</v>
      </c>
      <c r="H54" s="17"/>
      <c r="I54" s="17"/>
      <c r="J54" s="17">
        <v>920</v>
      </c>
      <c r="K54" s="17">
        <v>0</v>
      </c>
      <c r="L54" s="17">
        <f t="shared" si="7"/>
        <v>920</v>
      </c>
    </row>
    <row r="55" spans="1:12" s="14" customFormat="1">
      <c r="A55" s="22"/>
      <c r="B55" s="22" t="s">
        <v>94</v>
      </c>
      <c r="C55" s="17"/>
      <c r="D55" s="17"/>
      <c r="E55" s="17">
        <v>99185</v>
      </c>
      <c r="F55" s="17">
        <v>0</v>
      </c>
      <c r="G55" s="17">
        <f t="shared" si="9"/>
        <v>99185</v>
      </c>
      <c r="H55" s="17"/>
      <c r="I55" s="17"/>
      <c r="J55" s="17">
        <v>153</v>
      </c>
      <c r="K55" s="17">
        <v>0</v>
      </c>
      <c r="L55" s="17">
        <f t="shared" si="7"/>
        <v>153</v>
      </c>
    </row>
    <row r="56" spans="1:12" s="14" customFormat="1">
      <c r="A56" s="22"/>
      <c r="B56" s="22" t="s">
        <v>96</v>
      </c>
      <c r="C56" s="17"/>
      <c r="D56" s="17"/>
      <c r="E56" s="17">
        <v>138859</v>
      </c>
      <c r="F56" s="17">
        <v>0</v>
      </c>
      <c r="G56" s="17">
        <f t="shared" si="9"/>
        <v>138859</v>
      </c>
      <c r="H56" s="17"/>
      <c r="I56" s="17"/>
      <c r="J56" s="17">
        <v>215</v>
      </c>
      <c r="K56" s="17">
        <v>0</v>
      </c>
      <c r="L56" s="17">
        <f t="shared" si="7"/>
        <v>215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112452</v>
      </c>
      <c r="F57" s="20">
        <v>271869</v>
      </c>
      <c r="G57" s="20">
        <f t="shared" si="9"/>
        <v>384321</v>
      </c>
      <c r="H57" s="21" t="s">
        <v>206</v>
      </c>
      <c r="I57" s="21" t="s">
        <v>206</v>
      </c>
      <c r="J57" s="21">
        <v>173.81693548387096</v>
      </c>
      <c r="K57" s="21">
        <v>420.22762096774193</v>
      </c>
      <c r="L57" s="33">
        <f t="shared" si="7"/>
        <v>594.04455645161283</v>
      </c>
    </row>
    <row r="58" spans="1:12" s="14" customFormat="1">
      <c r="A58" s="22"/>
      <c r="B58" s="22" t="s">
        <v>99</v>
      </c>
      <c r="C58" s="17"/>
      <c r="D58" s="17"/>
      <c r="E58" s="17">
        <v>112452</v>
      </c>
      <c r="F58" s="17">
        <v>271869</v>
      </c>
      <c r="G58" s="17">
        <f>G57</f>
        <v>384321</v>
      </c>
      <c r="H58" s="17"/>
      <c r="I58" s="17"/>
      <c r="J58" s="17">
        <v>173.81693548387096</v>
      </c>
      <c r="K58" s="17">
        <v>420.22762096774193</v>
      </c>
      <c r="L58" s="17">
        <f t="shared" si="7"/>
        <v>594.04455645161283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639269</v>
      </c>
      <c r="F59" s="25">
        <v>287679</v>
      </c>
      <c r="G59" s="25">
        <f>SUM(C59:F59)</f>
        <v>926948</v>
      </c>
      <c r="H59" s="26" t="s">
        <v>206</v>
      </c>
      <c r="I59" s="26" t="s">
        <v>206</v>
      </c>
      <c r="J59" s="26">
        <v>988.11740591397847</v>
      </c>
      <c r="K59" s="26">
        <v>444.66512096774193</v>
      </c>
      <c r="L59" s="26">
        <f t="shared" si="7"/>
        <v>1432.7825268817205</v>
      </c>
    </row>
    <row r="60" spans="1:12" s="14" customFormat="1">
      <c r="A60" s="22"/>
      <c r="B60" s="16" t="s">
        <v>102</v>
      </c>
      <c r="C60" s="17"/>
      <c r="D60" s="17"/>
      <c r="E60" s="17">
        <v>639269</v>
      </c>
      <c r="F60" s="17">
        <v>287679</v>
      </c>
      <c r="G60" s="17">
        <f>G59</f>
        <v>926948</v>
      </c>
      <c r="H60" s="17"/>
      <c r="I60" s="17"/>
      <c r="J60" s="17">
        <v>988.11740591397847</v>
      </c>
      <c r="K60" s="17">
        <v>444.66512096774193</v>
      </c>
      <c r="L60" s="17">
        <f t="shared" si="7"/>
        <v>1432.7825268817205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525920</v>
      </c>
      <c r="F61" s="25">
        <v>492267</v>
      </c>
      <c r="G61" s="25">
        <f>SUM(C61:F61)</f>
        <v>1018187</v>
      </c>
      <c r="H61" s="26" t="s">
        <v>206</v>
      </c>
      <c r="I61" s="26" t="s">
        <v>206</v>
      </c>
      <c r="J61" s="26">
        <v>812.91397849462362</v>
      </c>
      <c r="K61" s="26">
        <v>760.89657258064506</v>
      </c>
      <c r="L61" s="26">
        <f t="shared" si="7"/>
        <v>1573.8105510752687</v>
      </c>
    </row>
    <row r="62" spans="1:12" s="14" customFormat="1">
      <c r="A62" s="22"/>
      <c r="B62" s="22" t="s">
        <v>105</v>
      </c>
      <c r="C62" s="17"/>
      <c r="D62" s="17"/>
      <c r="E62" s="17">
        <v>525920</v>
      </c>
      <c r="F62" s="17">
        <v>492267</v>
      </c>
      <c r="G62" s="17">
        <f>G61</f>
        <v>1018187</v>
      </c>
      <c r="H62" s="17"/>
      <c r="I62" s="17"/>
      <c r="J62" s="17">
        <v>812.91397849462362</v>
      </c>
      <c r="K62" s="17">
        <v>760.89657258064506</v>
      </c>
      <c r="L62" s="17">
        <f t="shared" si="7"/>
        <v>1573.8105510752687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2412462</v>
      </c>
      <c r="F63" s="25">
        <v>2272422</v>
      </c>
      <c r="G63" s="25">
        <f>SUM(C63:F63)</f>
        <v>4684884</v>
      </c>
      <c r="H63" s="26" t="s">
        <v>206</v>
      </c>
      <c r="I63" s="26" t="s">
        <v>206</v>
      </c>
      <c r="J63" s="26">
        <v>3728.9399193548388</v>
      </c>
      <c r="K63" s="26">
        <v>3512.4802419354837</v>
      </c>
      <c r="L63" s="26">
        <f t="shared" si="7"/>
        <v>7241.4201612903225</v>
      </c>
    </row>
    <row r="64" spans="1:12" s="14" customFormat="1">
      <c r="A64" s="34"/>
      <c r="B64" s="34" t="s">
        <v>108</v>
      </c>
      <c r="C64" s="17"/>
      <c r="D64" s="17"/>
      <c r="E64" s="17">
        <v>465122</v>
      </c>
      <c r="F64" s="17">
        <v>438123</v>
      </c>
      <c r="G64" s="27">
        <f>SUM(C64:F64)</f>
        <v>903245</v>
      </c>
      <c r="H64" s="27"/>
      <c r="I64" s="27"/>
      <c r="J64" s="27">
        <v>718.93857526881709</v>
      </c>
      <c r="K64" s="27">
        <v>677.20624999999995</v>
      </c>
      <c r="L64" s="27">
        <f t="shared" si="7"/>
        <v>1396.1448252688169</v>
      </c>
    </row>
    <row r="65" spans="1:13" s="14" customFormat="1">
      <c r="A65" s="34"/>
      <c r="B65" s="34" t="s">
        <v>109</v>
      </c>
      <c r="C65" s="17"/>
      <c r="D65" s="17"/>
      <c r="E65" s="17">
        <v>1015647</v>
      </c>
      <c r="F65" s="17">
        <v>956690</v>
      </c>
      <c r="G65" s="27">
        <f>SUM(C65:F65)</f>
        <v>1972337</v>
      </c>
      <c r="H65" s="27"/>
      <c r="I65" s="27"/>
      <c r="J65" s="27">
        <v>1569.8844758064515</v>
      </c>
      <c r="K65" s="27">
        <v>1478.754704301075</v>
      </c>
      <c r="L65" s="27">
        <f t="shared" si="7"/>
        <v>3048.6391801075265</v>
      </c>
    </row>
    <row r="66" spans="1:13" s="14" customFormat="1">
      <c r="A66" s="34"/>
      <c r="B66" s="34" t="s">
        <v>110</v>
      </c>
      <c r="C66" s="17"/>
      <c r="D66" s="17"/>
      <c r="E66" s="17">
        <v>931693</v>
      </c>
      <c r="F66" s="17">
        <v>877609</v>
      </c>
      <c r="G66" s="27">
        <f>SUM(C66:F66)</f>
        <v>1809302</v>
      </c>
      <c r="H66" s="27"/>
      <c r="I66" s="27"/>
      <c r="J66" s="27">
        <v>1440.1168682795699</v>
      </c>
      <c r="K66" s="27">
        <v>1356.5192876344086</v>
      </c>
      <c r="L66" s="27">
        <f t="shared" si="7"/>
        <v>2796.6361559139787</v>
      </c>
    </row>
    <row r="67" spans="1:13" s="35" customFormat="1">
      <c r="A67" s="23">
        <v>19</v>
      </c>
      <c r="B67" s="24" t="s">
        <v>41</v>
      </c>
      <c r="C67" s="25">
        <v>187733</v>
      </c>
      <c r="D67" s="25">
        <v>6969</v>
      </c>
      <c r="E67" s="25">
        <v>577415</v>
      </c>
      <c r="F67" s="25">
        <v>589200</v>
      </c>
      <c r="G67" s="25">
        <f>SUM(C67:F67)</f>
        <v>1361317</v>
      </c>
      <c r="H67" s="26">
        <v>290.17869623655912</v>
      </c>
      <c r="I67" s="26">
        <v>10.771975806451612</v>
      </c>
      <c r="J67" s="26">
        <v>892.50974462365582</v>
      </c>
      <c r="K67" s="26">
        <v>910.72580645161281</v>
      </c>
      <c r="L67" s="26">
        <f t="shared" si="7"/>
        <v>2104.1862231182795</v>
      </c>
      <c r="M67" s="14"/>
    </row>
    <row r="68" spans="1:13" s="35" customFormat="1">
      <c r="A68" s="34"/>
      <c r="B68" s="34" t="s">
        <v>111</v>
      </c>
      <c r="C68" s="17">
        <v>187733</v>
      </c>
      <c r="D68" s="17">
        <v>6969</v>
      </c>
      <c r="E68" s="17">
        <v>577415</v>
      </c>
      <c r="F68" s="17">
        <v>589200</v>
      </c>
      <c r="G68" s="17">
        <f t="shared" ref="G68" si="10">G67</f>
        <v>1361317</v>
      </c>
      <c r="H68" s="17">
        <v>290.17869623655912</v>
      </c>
      <c r="I68" s="17">
        <v>10.771975806451612</v>
      </c>
      <c r="J68" s="17">
        <v>892.50974462365582</v>
      </c>
      <c r="K68" s="17">
        <v>910.72580645161281</v>
      </c>
      <c r="L68" s="17">
        <f t="shared" si="7"/>
        <v>2104.1862231182795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10850</v>
      </c>
      <c r="D69" s="25">
        <v>0</v>
      </c>
      <c r="E69" s="25">
        <v>4350738</v>
      </c>
      <c r="F69" s="25">
        <v>3050628</v>
      </c>
      <c r="G69" s="25">
        <f>SUM(C69:F69)</f>
        <v>7412216</v>
      </c>
      <c r="H69" s="26">
        <v>16.770833333333332</v>
      </c>
      <c r="I69" s="26" t="s">
        <v>206</v>
      </c>
      <c r="J69" s="26">
        <v>6724.9310483870968</v>
      </c>
      <c r="K69" s="26">
        <v>4715.3524193548383</v>
      </c>
      <c r="L69" s="26">
        <f t="shared" si="7"/>
        <v>11457.054301075268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4350738</v>
      </c>
      <c r="F70" s="17">
        <v>3038425.4879999999</v>
      </c>
      <c r="G70" s="27">
        <f>F70+E70</f>
        <v>7389163.4879999999</v>
      </c>
      <c r="H70" s="27"/>
      <c r="I70" s="27"/>
      <c r="J70" s="27">
        <v>6724.9310483870968</v>
      </c>
      <c r="K70" s="27">
        <v>4715.3524193548383</v>
      </c>
      <c r="L70" s="27">
        <f t="shared" si="7"/>
        <v>11440.283467741934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12202.512000000001</v>
      </c>
      <c r="G71" s="27">
        <f>F71+E71</f>
        <v>12202.512000000001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458663</v>
      </c>
      <c r="E72" s="25">
        <v>653633</v>
      </c>
      <c r="F72" s="25">
        <v>455263</v>
      </c>
      <c r="G72" s="25">
        <f>SUM(C72:F72)</f>
        <v>1567559</v>
      </c>
      <c r="H72" s="26" t="s">
        <v>206</v>
      </c>
      <c r="I72" s="26">
        <v>708.95490591397845</v>
      </c>
      <c r="J72" s="26">
        <v>1010.3198252688171</v>
      </c>
      <c r="K72" s="26">
        <v>703.69952956989243</v>
      </c>
      <c r="L72" s="26">
        <f>H72+I72+J72+K72</f>
        <v>2422.9742607526882</v>
      </c>
    </row>
    <row r="73" spans="1:13" s="35" customFormat="1">
      <c r="A73" s="34"/>
      <c r="B73" s="34" t="s">
        <v>114</v>
      </c>
      <c r="C73" s="17"/>
      <c r="D73" s="17"/>
      <c r="E73" s="17">
        <v>653633</v>
      </c>
      <c r="F73" s="17">
        <v>200315.72</v>
      </c>
      <c r="G73" s="27">
        <f>E73+F73</f>
        <v>853948.72</v>
      </c>
      <c r="H73" s="27"/>
      <c r="I73" s="27"/>
      <c r="J73" s="27">
        <v>1010.3198252688171</v>
      </c>
      <c r="K73" s="27">
        <v>309.62779301075267</v>
      </c>
      <c r="L73" s="27">
        <f>H73+I73+J73+K73</f>
        <v>1319.9476182795697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254947.28000000003</v>
      </c>
      <c r="G74" s="27">
        <f>E74+F74</f>
        <v>254947.28000000003</v>
      </c>
      <c r="H74" s="27"/>
      <c r="I74" s="27"/>
      <c r="J74" s="27"/>
      <c r="K74" s="27">
        <v>394.07173655913977</v>
      </c>
      <c r="L74" s="27">
        <f>H74+I74+J74+K74</f>
        <v>394.07173655913977</v>
      </c>
    </row>
    <row r="75" spans="1:13" s="35" customFormat="1">
      <c r="A75" s="18">
        <v>22</v>
      </c>
      <c r="B75" s="19" t="s">
        <v>47</v>
      </c>
      <c r="C75" s="20">
        <v>45754</v>
      </c>
      <c r="D75" s="20">
        <v>0</v>
      </c>
      <c r="E75" s="20">
        <v>1383871</v>
      </c>
      <c r="F75" s="20">
        <v>589494</v>
      </c>
      <c r="G75" s="20">
        <f>SUM(C75:F75)</f>
        <v>2019119</v>
      </c>
      <c r="H75" s="21">
        <v>70.721908602150535</v>
      </c>
      <c r="I75" s="21" t="s">
        <v>206</v>
      </c>
      <c r="J75" s="21">
        <v>2139.0479166666664</v>
      </c>
      <c r="K75" s="21">
        <v>911.18024193548388</v>
      </c>
      <c r="L75" s="21">
        <f>H75+I75+J75+K75</f>
        <v>3120.9500672043009</v>
      </c>
    </row>
    <row r="76" spans="1:13" s="35" customFormat="1">
      <c r="A76" s="34"/>
      <c r="B76" s="34" t="s">
        <v>115</v>
      </c>
      <c r="C76" s="17">
        <v>45754</v>
      </c>
      <c r="D76" s="17">
        <v>0</v>
      </c>
      <c r="E76" s="17">
        <v>1383871</v>
      </c>
      <c r="F76" s="17">
        <v>589494</v>
      </c>
      <c r="G76" s="27">
        <f>F76+E76+C76</f>
        <v>2019119</v>
      </c>
      <c r="H76" s="27">
        <v>70.721908602150535</v>
      </c>
      <c r="I76" s="27"/>
      <c r="J76" s="27">
        <v>2139.0479166666664</v>
      </c>
      <c r="K76" s="27">
        <v>911.18024193548388</v>
      </c>
      <c r="L76" s="27">
        <f>L75</f>
        <v>3120.9500672043009</v>
      </c>
    </row>
    <row r="77" spans="1:13" s="35" customFormat="1">
      <c r="A77" s="23">
        <v>23</v>
      </c>
      <c r="B77" s="24" t="s">
        <v>49</v>
      </c>
      <c r="C77" s="25">
        <v>743610</v>
      </c>
      <c r="D77" s="25">
        <v>8527</v>
      </c>
      <c r="E77" s="25">
        <v>426680</v>
      </c>
      <c r="F77" s="25">
        <v>380713</v>
      </c>
      <c r="G77" s="25">
        <f>SUM(C77:F77)</f>
        <v>1559530</v>
      </c>
      <c r="H77" s="26">
        <v>1149.3971774193549</v>
      </c>
      <c r="I77" s="26">
        <v>13.180174731182795</v>
      </c>
      <c r="J77" s="26">
        <v>659.51881720430106</v>
      </c>
      <c r="K77" s="26">
        <v>588.46767473118268</v>
      </c>
      <c r="L77" s="26">
        <f>H77+I77+J77+K77</f>
        <v>2410.5638440860216</v>
      </c>
    </row>
    <row r="78" spans="1:13" s="35" customFormat="1">
      <c r="A78" s="34"/>
      <c r="B78" s="34" t="s">
        <v>116</v>
      </c>
      <c r="C78" s="17">
        <v>743610</v>
      </c>
      <c r="D78" s="17">
        <v>8527</v>
      </c>
      <c r="E78" s="17">
        <v>76802.399999999994</v>
      </c>
      <c r="F78" s="17">
        <v>32741.317999999996</v>
      </c>
      <c r="G78" s="27">
        <f>C78+D78+E78+F78</f>
        <v>861680.71799999999</v>
      </c>
      <c r="H78" s="27">
        <v>1149.3971774193549</v>
      </c>
      <c r="I78" s="27">
        <v>13.180174731182795</v>
      </c>
      <c r="J78" s="27">
        <v>118.71338709677417</v>
      </c>
      <c r="K78" s="27">
        <v>50.608220026881703</v>
      </c>
      <c r="L78" s="27">
        <f>SUM(H78:K78)</f>
        <v>1331.8989592741937</v>
      </c>
    </row>
    <row r="79" spans="1:13" s="35" customFormat="1">
      <c r="A79" s="34"/>
      <c r="B79" s="34" t="s">
        <v>117</v>
      </c>
      <c r="C79" s="17"/>
      <c r="D79" s="17"/>
      <c r="E79" s="17">
        <v>349877.6</v>
      </c>
      <c r="F79" s="17">
        <v>347971.68200000003</v>
      </c>
      <c r="G79" s="27">
        <f>C79+D79+E79+F79</f>
        <v>697849.28200000001</v>
      </c>
      <c r="H79" s="27"/>
      <c r="I79" s="27"/>
      <c r="J79" s="27">
        <v>540.80543010752683</v>
      </c>
      <c r="K79" s="27">
        <v>537.85945470430113</v>
      </c>
      <c r="L79" s="27">
        <f>SUM(H79:K79)</f>
        <v>1078.664884811828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335293</v>
      </c>
      <c r="F80" s="25">
        <v>386250</v>
      </c>
      <c r="G80" s="25">
        <f>SUM(C80:F80)</f>
        <v>721543</v>
      </c>
      <c r="H80" s="26" t="s">
        <v>206</v>
      </c>
      <c r="I80" s="26" t="s">
        <v>206</v>
      </c>
      <c r="J80" s="26">
        <v>518.26202956989243</v>
      </c>
      <c r="K80" s="26">
        <v>597.02620967741927</v>
      </c>
      <c r="L80" s="26">
        <f t="shared" ref="L80:L95" si="11">H80+I80+J80+K80</f>
        <v>1115.2882392473116</v>
      </c>
    </row>
    <row r="81" spans="1:12" s="35" customFormat="1">
      <c r="A81" s="34"/>
      <c r="B81" s="34" t="s">
        <v>118</v>
      </c>
      <c r="C81" s="17"/>
      <c r="D81" s="17"/>
      <c r="E81" s="17">
        <v>335293</v>
      </c>
      <c r="F81" s="17">
        <v>386250</v>
      </c>
      <c r="G81" s="17">
        <f>SUM(C81:F81)</f>
        <v>721543</v>
      </c>
      <c r="H81" s="27"/>
      <c r="I81" s="27"/>
      <c r="J81" s="27">
        <v>518.26202956989243</v>
      </c>
      <c r="K81" s="27">
        <v>597.02620967741927</v>
      </c>
      <c r="L81" s="27">
        <f t="shared" si="11"/>
        <v>1115.2882392473116</v>
      </c>
    </row>
    <row r="82" spans="1:12" s="35" customFormat="1">
      <c r="A82" s="23">
        <v>25</v>
      </c>
      <c r="B82" s="24" t="s">
        <v>52</v>
      </c>
      <c r="C82" s="25">
        <v>313113</v>
      </c>
      <c r="D82" s="25">
        <v>0</v>
      </c>
      <c r="E82" s="25">
        <v>1834236</v>
      </c>
      <c r="F82" s="25">
        <v>884746</v>
      </c>
      <c r="G82" s="25">
        <f t="shared" ref="G82:G89" si="12">SUM(C82:F82)</f>
        <v>3032095</v>
      </c>
      <c r="H82" s="26">
        <v>483.97842741935483</v>
      </c>
      <c r="I82" s="26" t="s">
        <v>206</v>
      </c>
      <c r="J82" s="26">
        <v>2835.1766129032258</v>
      </c>
      <c r="K82" s="26">
        <v>1367.550940860215</v>
      </c>
      <c r="L82" s="26">
        <f t="shared" si="11"/>
        <v>4686.7059811827958</v>
      </c>
    </row>
    <row r="83" spans="1:12" s="35" customFormat="1">
      <c r="A83" s="34"/>
      <c r="B83" s="34" t="s">
        <v>119</v>
      </c>
      <c r="C83" s="17">
        <v>313113</v>
      </c>
      <c r="D83" s="17"/>
      <c r="E83" s="17">
        <v>335665</v>
      </c>
      <c r="F83" s="17">
        <v>452990</v>
      </c>
      <c r="G83" s="27">
        <f t="shared" si="12"/>
        <v>1101768</v>
      </c>
      <c r="H83" s="27">
        <v>483.97842741935483</v>
      </c>
      <c r="I83" s="27"/>
      <c r="J83" s="27">
        <v>518.83702956989248</v>
      </c>
      <c r="K83" s="27">
        <v>700.1861559139785</v>
      </c>
      <c r="L83" s="27">
        <f t="shared" si="11"/>
        <v>1703.0016129032258</v>
      </c>
    </row>
    <row r="84" spans="1:12" s="35" customFormat="1">
      <c r="A84" s="34"/>
      <c r="B84" s="34" t="s">
        <v>120</v>
      </c>
      <c r="C84" s="17"/>
      <c r="D84" s="17"/>
      <c r="E84" s="17">
        <v>1069360</v>
      </c>
      <c r="F84" s="17">
        <v>431756</v>
      </c>
      <c r="G84" s="27">
        <f t="shared" si="12"/>
        <v>1501116</v>
      </c>
      <c r="H84" s="27"/>
      <c r="I84" s="27"/>
      <c r="J84" s="27">
        <v>1652.9086021505375</v>
      </c>
      <c r="K84" s="27">
        <v>667.36478494623657</v>
      </c>
      <c r="L84" s="27">
        <f t="shared" si="11"/>
        <v>2320.2733870967741</v>
      </c>
    </row>
    <row r="85" spans="1:12" s="35" customFormat="1">
      <c r="A85" s="34"/>
      <c r="B85" s="34" t="s">
        <v>121</v>
      </c>
      <c r="C85" s="17"/>
      <c r="D85" s="17"/>
      <c r="E85" s="17">
        <v>22011</v>
      </c>
      <c r="F85" s="17"/>
      <c r="G85" s="27">
        <f t="shared" si="12"/>
        <v>22011</v>
      </c>
      <c r="H85" s="27"/>
      <c r="I85" s="27"/>
      <c r="J85" s="27">
        <v>34.022379032258065</v>
      </c>
      <c r="K85" s="27"/>
      <c r="L85" s="27">
        <f t="shared" si="11"/>
        <v>34.022379032258065</v>
      </c>
    </row>
    <row r="86" spans="1:12" s="35" customFormat="1">
      <c r="A86" s="34"/>
      <c r="B86" s="34" t="s">
        <v>122</v>
      </c>
      <c r="C86" s="17"/>
      <c r="D86" s="17"/>
      <c r="E86" s="17">
        <v>396195</v>
      </c>
      <c r="F86" s="17"/>
      <c r="G86" s="27">
        <f t="shared" si="12"/>
        <v>396195</v>
      </c>
      <c r="H86" s="27"/>
      <c r="I86" s="27"/>
      <c r="J86" s="27">
        <v>612.39818548387086</v>
      </c>
      <c r="K86" s="27"/>
      <c r="L86" s="27">
        <f t="shared" si="11"/>
        <v>612.39818548387086</v>
      </c>
    </row>
    <row r="87" spans="1:12" s="35" customFormat="1">
      <c r="A87" s="34"/>
      <c r="B87" s="34" t="s">
        <v>123</v>
      </c>
      <c r="C87" s="17"/>
      <c r="D87" s="17"/>
      <c r="E87" s="17">
        <v>9171</v>
      </c>
      <c r="F87" s="17"/>
      <c r="G87" s="27">
        <f t="shared" si="12"/>
        <v>9171</v>
      </c>
      <c r="H87" s="27"/>
      <c r="I87" s="27"/>
      <c r="J87" s="27">
        <v>14.175604838709676</v>
      </c>
      <c r="K87" s="27"/>
      <c r="L87" s="27">
        <f t="shared" si="11"/>
        <v>14.175604838709676</v>
      </c>
    </row>
    <row r="88" spans="1:12" s="35" customFormat="1">
      <c r="A88" s="34"/>
      <c r="B88" s="34" t="s">
        <v>124</v>
      </c>
      <c r="C88" s="17"/>
      <c r="D88" s="17"/>
      <c r="E88" s="17">
        <v>1834</v>
      </c>
      <c r="F88" s="17"/>
      <c r="G88" s="27"/>
      <c r="H88" s="27"/>
      <c r="I88" s="27"/>
      <c r="J88" s="27">
        <v>2.8348118279569889</v>
      </c>
      <c r="K88" s="27"/>
      <c r="L88" s="27">
        <f t="shared" si="11"/>
        <v>2.8348118279569889</v>
      </c>
    </row>
    <row r="89" spans="1:12" s="35" customFormat="1">
      <c r="A89" s="23">
        <v>26</v>
      </c>
      <c r="B89" s="24" t="s">
        <v>54</v>
      </c>
      <c r="C89" s="25">
        <v>402626</v>
      </c>
      <c r="D89" s="25">
        <v>0</v>
      </c>
      <c r="E89" s="25">
        <v>2095053</v>
      </c>
      <c r="F89" s="25">
        <v>699197</v>
      </c>
      <c r="G89" s="25">
        <f t="shared" si="12"/>
        <v>3196876</v>
      </c>
      <c r="H89" s="26">
        <v>622.33857526881707</v>
      </c>
      <c r="I89" s="26" t="s">
        <v>206</v>
      </c>
      <c r="J89" s="26">
        <v>3238.3211693548387</v>
      </c>
      <c r="K89" s="26">
        <v>1080.7480510752687</v>
      </c>
      <c r="L89" s="26">
        <f t="shared" si="11"/>
        <v>4941.407795698924</v>
      </c>
    </row>
    <row r="90" spans="1:12" s="35" customFormat="1">
      <c r="A90" s="34"/>
      <c r="B90" s="34" t="s">
        <v>125</v>
      </c>
      <c r="C90" s="17"/>
      <c r="D90" s="17"/>
      <c r="E90" s="17">
        <v>1052135</v>
      </c>
      <c r="F90" s="17">
        <v>454618</v>
      </c>
      <c r="G90" s="27">
        <f t="shared" ref="G90:G96" si="13">SUM(C90:F90)</f>
        <v>1506753</v>
      </c>
      <c r="H90" s="27"/>
      <c r="I90" s="27"/>
      <c r="J90" s="27">
        <v>1626.2839381720428</v>
      </c>
      <c r="K90" s="27">
        <v>702.70255376344073</v>
      </c>
      <c r="L90" s="27">
        <f t="shared" si="11"/>
        <v>2328.9864919354836</v>
      </c>
    </row>
    <row r="91" spans="1:12" s="35" customFormat="1">
      <c r="A91" s="34"/>
      <c r="B91" s="34" t="s">
        <v>126</v>
      </c>
      <c r="C91" s="17"/>
      <c r="D91" s="17"/>
      <c r="E91" s="17">
        <v>717556</v>
      </c>
      <c r="F91" s="17">
        <v>190182</v>
      </c>
      <c r="G91" s="27">
        <f t="shared" si="13"/>
        <v>907738</v>
      </c>
      <c r="H91" s="27"/>
      <c r="I91" s="27"/>
      <c r="J91" s="27">
        <v>1109.1255376344086</v>
      </c>
      <c r="K91" s="27">
        <v>293.96411290322578</v>
      </c>
      <c r="L91" s="27">
        <f t="shared" si="11"/>
        <v>1403.0896505376345</v>
      </c>
    </row>
    <row r="92" spans="1:12" s="35" customFormat="1">
      <c r="A92" s="34"/>
      <c r="B92" s="34" t="s">
        <v>127</v>
      </c>
      <c r="C92" s="17"/>
      <c r="D92" s="17"/>
      <c r="E92" s="17">
        <v>219562</v>
      </c>
      <c r="F92" s="17">
        <v>1958</v>
      </c>
      <c r="G92" s="27">
        <f t="shared" si="13"/>
        <v>221520</v>
      </c>
      <c r="H92" s="27"/>
      <c r="I92" s="27"/>
      <c r="J92" s="27">
        <v>339.37674731182796</v>
      </c>
      <c r="K92" s="27">
        <v>3.0264784946236558</v>
      </c>
      <c r="L92" s="27">
        <f t="shared" si="11"/>
        <v>342.40322580645159</v>
      </c>
    </row>
    <row r="93" spans="1:12" s="35" customFormat="1">
      <c r="A93" s="34"/>
      <c r="B93" s="34" t="s">
        <v>128</v>
      </c>
      <c r="C93" s="17"/>
      <c r="D93" s="17"/>
      <c r="E93" s="17">
        <v>18227</v>
      </c>
      <c r="F93" s="17"/>
      <c r="G93" s="27">
        <f t="shared" si="13"/>
        <v>18227</v>
      </c>
      <c r="H93" s="27"/>
      <c r="I93" s="27"/>
      <c r="J93" s="27">
        <v>28.173454301075267</v>
      </c>
      <c r="K93" s="27"/>
      <c r="L93" s="27">
        <f t="shared" si="11"/>
        <v>28.173454301075267</v>
      </c>
    </row>
    <row r="94" spans="1:12" s="35" customFormat="1">
      <c r="A94" s="34"/>
      <c r="B94" s="34" t="s">
        <v>129</v>
      </c>
      <c r="C94" s="17"/>
      <c r="D94" s="17"/>
      <c r="E94" s="17">
        <v>32264</v>
      </c>
      <c r="F94" s="17">
        <v>28457</v>
      </c>
      <c r="G94" s="27">
        <f t="shared" si="13"/>
        <v>60721</v>
      </c>
      <c r="H94" s="27"/>
      <c r="I94" s="27"/>
      <c r="J94" s="27">
        <v>49.870430107526879</v>
      </c>
      <c r="K94" s="27">
        <v>43.985954301075267</v>
      </c>
      <c r="L94" s="27">
        <f t="shared" si="11"/>
        <v>93.856384408602139</v>
      </c>
    </row>
    <row r="95" spans="1:12" s="35" customFormat="1">
      <c r="A95" s="34"/>
      <c r="B95" s="34" t="s">
        <v>130</v>
      </c>
      <c r="C95" s="17"/>
      <c r="D95" s="17"/>
      <c r="E95" s="17">
        <v>55309</v>
      </c>
      <c r="F95" s="17">
        <v>23982</v>
      </c>
      <c r="G95" s="27">
        <f t="shared" si="13"/>
        <v>79291</v>
      </c>
      <c r="H95" s="27"/>
      <c r="I95" s="27"/>
      <c r="J95" s="27">
        <v>85.491061827956983</v>
      </c>
      <c r="K95" s="27">
        <v>37.06895161290322</v>
      </c>
      <c r="L95" s="27">
        <f t="shared" si="11"/>
        <v>122.5600134408602</v>
      </c>
    </row>
    <row r="96" spans="1:12" s="35" customFormat="1">
      <c r="A96" s="23">
        <v>27</v>
      </c>
      <c r="B96" s="24" t="s">
        <v>55</v>
      </c>
      <c r="C96" s="25">
        <v>384747</v>
      </c>
      <c r="D96" s="25">
        <v>0</v>
      </c>
      <c r="E96" s="25">
        <v>575419</v>
      </c>
      <c r="F96" s="25">
        <v>491300</v>
      </c>
      <c r="G96" s="25">
        <f t="shared" si="13"/>
        <v>1451466</v>
      </c>
      <c r="H96" s="26">
        <v>594.70302419354834</v>
      </c>
      <c r="I96" s="26" t="s">
        <v>206</v>
      </c>
      <c r="J96" s="26">
        <v>889.42452956989234</v>
      </c>
      <c r="K96" s="26">
        <v>759.40188172043008</v>
      </c>
      <c r="L96" s="26">
        <f>H96+I96+J96+K96</f>
        <v>2243.5294354838707</v>
      </c>
    </row>
    <row r="97" spans="1:12" s="35" customFormat="1">
      <c r="A97" s="34"/>
      <c r="B97" s="34" t="s">
        <v>131</v>
      </c>
      <c r="C97" s="17">
        <v>384747</v>
      </c>
      <c r="D97" s="17">
        <v>0</v>
      </c>
      <c r="E97" s="17">
        <v>575419</v>
      </c>
      <c r="F97" s="17">
        <v>491300</v>
      </c>
      <c r="G97" s="27">
        <f>C97+D97+E97+F97</f>
        <v>1451466</v>
      </c>
      <c r="H97" s="27">
        <v>594.70302419354834</v>
      </c>
      <c r="I97" s="27"/>
      <c r="J97" s="27">
        <v>889.42452956989234</v>
      </c>
      <c r="K97" s="27">
        <v>759.40188172043008</v>
      </c>
      <c r="L97" s="27">
        <f>H97+I97+J97+K97</f>
        <v>2243.5294354838707</v>
      </c>
    </row>
    <row r="98" spans="1:12" s="35" customFormat="1">
      <c r="A98" s="23">
        <v>28</v>
      </c>
      <c r="B98" s="24" t="s">
        <v>57</v>
      </c>
      <c r="C98" s="25">
        <v>185623</v>
      </c>
      <c r="D98" s="25">
        <v>0</v>
      </c>
      <c r="E98" s="25">
        <v>1209658</v>
      </c>
      <c r="F98" s="25">
        <v>620369</v>
      </c>
      <c r="G98" s="25">
        <f>SUM(C98:F98)</f>
        <v>2015650</v>
      </c>
      <c r="H98" s="26">
        <v>286.91727150537633</v>
      </c>
      <c r="I98" s="26" t="s">
        <v>206</v>
      </c>
      <c r="J98" s="26">
        <v>1869.767069892473</v>
      </c>
      <c r="K98" s="26">
        <v>958.90369623655909</v>
      </c>
      <c r="L98" s="26">
        <f>H98+I98+J98+K98</f>
        <v>3115.5880376344085</v>
      </c>
    </row>
    <row r="99" spans="1:12" s="35" customFormat="1">
      <c r="A99" s="34"/>
      <c r="B99" s="34" t="s">
        <v>132</v>
      </c>
      <c r="C99" s="17">
        <v>185623</v>
      </c>
      <c r="D99" s="17"/>
      <c r="E99" s="17">
        <v>1133450</v>
      </c>
      <c r="F99" s="17">
        <v>620369</v>
      </c>
      <c r="G99" s="27">
        <f>SUM(C99:F99)</f>
        <v>1939442</v>
      </c>
      <c r="H99" s="27">
        <v>286.91727150537633</v>
      </c>
      <c r="I99" s="27"/>
      <c r="J99" s="27">
        <v>1751.9724462365591</v>
      </c>
      <c r="K99" s="27">
        <v>958.90369623655909</v>
      </c>
      <c r="L99" s="27">
        <f t="shared" ref="L99:L113" si="14">H99+I99+J99+K99</f>
        <v>2997.7934139784943</v>
      </c>
    </row>
    <row r="100" spans="1:12" s="35" customFormat="1">
      <c r="A100" s="34"/>
      <c r="B100" s="34" t="s">
        <v>77</v>
      </c>
      <c r="C100" s="17"/>
      <c r="D100" s="17"/>
      <c r="E100" s="17">
        <v>76208</v>
      </c>
      <c r="F100" s="17"/>
      <c r="G100" s="27">
        <f>SUM(C100:F100)</f>
        <v>76208</v>
      </c>
      <c r="H100" s="27"/>
      <c r="I100" s="27"/>
      <c r="J100" s="27">
        <v>117.79462365591398</v>
      </c>
      <c r="K100" s="27"/>
      <c r="L100" s="27">
        <f t="shared" si="14"/>
        <v>117.79462365591398</v>
      </c>
    </row>
    <row r="101" spans="1:12" s="35" customFormat="1">
      <c r="A101" s="23">
        <v>29</v>
      </c>
      <c r="B101" s="24" t="s">
        <v>58</v>
      </c>
      <c r="C101" s="25">
        <v>5967</v>
      </c>
      <c r="D101" s="25">
        <v>0</v>
      </c>
      <c r="E101" s="25">
        <v>2979906</v>
      </c>
      <c r="F101" s="25">
        <v>1428497</v>
      </c>
      <c r="G101" s="25">
        <f>SUM(C101:F101)</f>
        <v>4414370</v>
      </c>
      <c r="H101" s="26">
        <v>9.2231854838709655</v>
      </c>
      <c r="I101" s="26" t="s">
        <v>206</v>
      </c>
      <c r="J101" s="26">
        <v>4606.0374999999995</v>
      </c>
      <c r="K101" s="26">
        <v>2208.0262768817202</v>
      </c>
      <c r="L101" s="26">
        <f>H101+I101+J101+K101</f>
        <v>6823.2869623655906</v>
      </c>
    </row>
    <row r="102" spans="1:12" s="35" customFormat="1">
      <c r="A102" s="34"/>
      <c r="B102" s="34" t="s">
        <v>133</v>
      </c>
      <c r="C102" s="17"/>
      <c r="D102" s="17"/>
      <c r="E102" s="17">
        <v>2979906</v>
      </c>
      <c r="F102" s="17">
        <v>1428497</v>
      </c>
      <c r="G102" s="17">
        <f>G101</f>
        <v>4414370</v>
      </c>
      <c r="H102" s="27"/>
      <c r="I102" s="27"/>
      <c r="J102" s="27">
        <v>4606.0374999999995</v>
      </c>
      <c r="K102" s="27">
        <v>2208.0262768817202</v>
      </c>
      <c r="L102" s="27">
        <f t="shared" si="14"/>
        <v>6814.0637768817196</v>
      </c>
    </row>
    <row r="103" spans="1:12" s="35" customFormat="1">
      <c r="A103" s="23">
        <v>30</v>
      </c>
      <c r="B103" s="24" t="s">
        <v>60</v>
      </c>
      <c r="C103" s="25">
        <v>8626</v>
      </c>
      <c r="D103" s="25">
        <v>0</v>
      </c>
      <c r="E103" s="25">
        <v>707070</v>
      </c>
      <c r="F103" s="36">
        <v>577568</v>
      </c>
      <c r="G103" s="25">
        <f>SUM(C103:F103)</f>
        <v>1293264</v>
      </c>
      <c r="H103" s="26">
        <v>13.333198924731182</v>
      </c>
      <c r="I103" s="26" t="s">
        <v>206</v>
      </c>
      <c r="J103" s="26">
        <v>1092.9173387096773</v>
      </c>
      <c r="K103" s="26">
        <v>892.74623655913967</v>
      </c>
      <c r="L103" s="26">
        <f t="shared" si="14"/>
        <v>1998.9967741935484</v>
      </c>
    </row>
    <row r="104" spans="1:12" s="35" customFormat="1">
      <c r="A104" s="34"/>
      <c r="B104" s="34" t="s">
        <v>134</v>
      </c>
      <c r="C104" s="17"/>
      <c r="D104" s="17"/>
      <c r="E104" s="17">
        <v>707070</v>
      </c>
      <c r="F104" s="17">
        <v>577568</v>
      </c>
      <c r="G104" s="27">
        <f>E104+F104</f>
        <v>1284638</v>
      </c>
      <c r="H104" s="27"/>
      <c r="I104" s="27"/>
      <c r="J104" s="27">
        <v>1092.9173387096773</v>
      </c>
      <c r="K104" s="27">
        <v>892.74623655913967</v>
      </c>
      <c r="L104" s="27">
        <f t="shared" si="14"/>
        <v>1985.6635752688171</v>
      </c>
    </row>
    <row r="105" spans="1:12" s="35" customFormat="1">
      <c r="A105" s="18">
        <v>31</v>
      </c>
      <c r="B105" s="19" t="s">
        <v>62</v>
      </c>
      <c r="C105" s="20">
        <v>474516</v>
      </c>
      <c r="D105" s="20">
        <v>82450</v>
      </c>
      <c r="E105" s="20">
        <v>3831037</v>
      </c>
      <c r="F105" s="20">
        <v>1475100</v>
      </c>
      <c r="G105" s="20">
        <f>SUM(C105:F105)</f>
        <v>5863103</v>
      </c>
      <c r="H105" s="21">
        <v>733.45887096774186</v>
      </c>
      <c r="I105" s="21">
        <v>127.442876344086</v>
      </c>
      <c r="J105" s="21">
        <v>5921.6297715053761</v>
      </c>
      <c r="K105" s="21">
        <v>2280.0604838709678</v>
      </c>
      <c r="L105" s="21">
        <f t="shared" si="14"/>
        <v>9062.5920026881722</v>
      </c>
    </row>
    <row r="106" spans="1:12" s="35" customFormat="1">
      <c r="A106" s="34"/>
      <c r="B106" s="34" t="s">
        <v>135</v>
      </c>
      <c r="C106" s="17">
        <v>474516</v>
      </c>
      <c r="D106" s="17">
        <v>82450</v>
      </c>
      <c r="E106" s="17">
        <v>3831037</v>
      </c>
      <c r="F106" s="17">
        <v>1475100</v>
      </c>
      <c r="G106" s="27">
        <f>C106+D106+E106+F106</f>
        <v>5863103</v>
      </c>
      <c r="H106" s="27">
        <v>733.45887096774186</v>
      </c>
      <c r="I106" s="27"/>
      <c r="J106" s="27">
        <v>5921.6297715053761</v>
      </c>
      <c r="K106" s="27">
        <v>2280.0604838709678</v>
      </c>
      <c r="L106" s="27">
        <f t="shared" si="14"/>
        <v>8935.1491263440857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313933</v>
      </c>
      <c r="F107" s="37">
        <v>59798</v>
      </c>
      <c r="G107" s="25">
        <f>SUM(C107:F107)</f>
        <v>373731</v>
      </c>
      <c r="H107" s="26" t="s">
        <v>206</v>
      </c>
      <c r="I107" s="26" t="s">
        <v>206</v>
      </c>
      <c r="J107" s="26">
        <v>485.24590053763433</v>
      </c>
      <c r="K107" s="26">
        <v>92.429704301075262</v>
      </c>
      <c r="L107" s="26">
        <f t="shared" si="14"/>
        <v>577.67560483870955</v>
      </c>
    </row>
    <row r="108" spans="1:12" s="35" customFormat="1" ht="30">
      <c r="A108" s="34"/>
      <c r="B108" s="38" t="s">
        <v>136</v>
      </c>
      <c r="C108" s="17"/>
      <c r="D108" s="17"/>
      <c r="E108" s="17">
        <v>313933</v>
      </c>
      <c r="F108" s="17">
        <v>59798</v>
      </c>
      <c r="G108" s="27">
        <f>SUM(C108:F108)</f>
        <v>373731</v>
      </c>
      <c r="H108" s="27"/>
      <c r="I108" s="27"/>
      <c r="J108" s="27">
        <v>485.24590053763433</v>
      </c>
      <c r="K108" s="27">
        <v>92.429704301075262</v>
      </c>
      <c r="L108" s="27">
        <f t="shared" si="14"/>
        <v>577.67560483870955</v>
      </c>
    </row>
    <row r="109" spans="1:12" s="35" customFormat="1">
      <c r="A109" s="18">
        <v>33</v>
      </c>
      <c r="B109" s="19" t="s">
        <v>66</v>
      </c>
      <c r="C109" s="20">
        <v>178454</v>
      </c>
      <c r="D109" s="20">
        <v>0</v>
      </c>
      <c r="E109" s="20">
        <v>74460</v>
      </c>
      <c r="F109" s="20">
        <v>85820</v>
      </c>
      <c r="G109" s="20">
        <f>SUM(C109:F109)</f>
        <v>338734</v>
      </c>
      <c r="H109" s="21">
        <v>275.83615591397847</v>
      </c>
      <c r="I109" s="21" t="s">
        <v>206</v>
      </c>
      <c r="J109" s="21">
        <v>115.09274193548386</v>
      </c>
      <c r="K109" s="21">
        <v>132.65188172043008</v>
      </c>
      <c r="L109" s="21">
        <f t="shared" si="14"/>
        <v>523.58077956989246</v>
      </c>
    </row>
    <row r="110" spans="1:12" s="35" customFormat="1">
      <c r="A110" s="34"/>
      <c r="B110" s="34" t="s">
        <v>137</v>
      </c>
      <c r="C110" s="17">
        <v>178454</v>
      </c>
      <c r="D110" s="17"/>
      <c r="E110" s="17">
        <v>74460</v>
      </c>
      <c r="F110" s="17">
        <v>85820</v>
      </c>
      <c r="G110" s="27">
        <f t="shared" ref="G110" si="15">G109</f>
        <v>338734</v>
      </c>
      <c r="H110" s="27">
        <v>275.83615591397847</v>
      </c>
      <c r="I110" s="27"/>
      <c r="J110" s="27">
        <v>115.09274193548386</v>
      </c>
      <c r="K110" s="27">
        <v>132.65188172043008</v>
      </c>
      <c r="L110" s="27">
        <f t="shared" si="14"/>
        <v>523.58077956989246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209291</v>
      </c>
      <c r="F111" s="25">
        <v>39030</v>
      </c>
      <c r="G111" s="25">
        <f t="shared" ref="G111:G116" si="16">SUM(C111:F111)</f>
        <v>248321</v>
      </c>
      <c r="H111" s="26" t="s">
        <v>206</v>
      </c>
      <c r="I111" s="26" t="s">
        <v>206</v>
      </c>
      <c r="J111" s="26">
        <v>323.50087365591395</v>
      </c>
      <c r="K111" s="26">
        <v>60.328629032258064</v>
      </c>
      <c r="L111" s="26">
        <f t="shared" si="14"/>
        <v>383.829502688172</v>
      </c>
    </row>
    <row r="112" spans="1:12" s="35" customFormat="1" ht="30">
      <c r="A112" s="34"/>
      <c r="B112" s="38" t="s">
        <v>138</v>
      </c>
      <c r="C112" s="17"/>
      <c r="D112" s="17"/>
      <c r="E112" s="17">
        <v>50229.84</v>
      </c>
      <c r="F112" s="17">
        <v>2380.83</v>
      </c>
      <c r="G112" s="27">
        <f t="shared" si="16"/>
        <v>52610.67</v>
      </c>
      <c r="H112" s="27"/>
      <c r="I112" s="27"/>
      <c r="J112" s="27">
        <v>77.64020967741935</v>
      </c>
      <c r="K112" s="27">
        <v>3.6800463709677413</v>
      </c>
      <c r="L112" s="27">
        <f t="shared" si="14"/>
        <v>81.320256048387094</v>
      </c>
    </row>
    <row r="113" spans="1:12" s="35" customFormat="1">
      <c r="A113" s="34"/>
      <c r="B113" s="34" t="s">
        <v>139</v>
      </c>
      <c r="C113" s="17"/>
      <c r="D113" s="17"/>
      <c r="E113" s="17">
        <v>159061.16</v>
      </c>
      <c r="F113" s="17">
        <v>36649.17</v>
      </c>
      <c r="G113" s="27">
        <f t="shared" si="16"/>
        <v>195710.33000000002</v>
      </c>
      <c r="H113" s="27"/>
      <c r="I113" s="27"/>
      <c r="J113" s="27">
        <v>245.86066397849461</v>
      </c>
      <c r="K113" s="27">
        <v>56.64858266129032</v>
      </c>
      <c r="L113" s="27">
        <f t="shared" si="14"/>
        <v>302.50924663978492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144285</v>
      </c>
      <c r="E114" s="25">
        <v>761675</v>
      </c>
      <c r="F114" s="25">
        <v>923871</v>
      </c>
      <c r="G114" s="25">
        <f t="shared" si="16"/>
        <v>1829831</v>
      </c>
      <c r="H114" s="26" t="s">
        <v>206</v>
      </c>
      <c r="I114" s="26">
        <v>223.02116935483869</v>
      </c>
      <c r="J114" s="26">
        <v>1177.3202284946235</v>
      </c>
      <c r="K114" s="26">
        <v>1428.0264112903226</v>
      </c>
      <c r="L114" s="26">
        <f>H114+I114+J114+K114</f>
        <v>2828.3678091397851</v>
      </c>
    </row>
    <row r="115" spans="1:12" s="35" customFormat="1">
      <c r="A115" s="34"/>
      <c r="B115" s="34" t="s">
        <v>140</v>
      </c>
      <c r="C115" s="17"/>
      <c r="D115" s="17">
        <v>144285</v>
      </c>
      <c r="E115" s="17">
        <v>761675</v>
      </c>
      <c r="F115" s="17">
        <v>923871</v>
      </c>
      <c r="G115" s="27">
        <f t="shared" si="16"/>
        <v>1829831</v>
      </c>
      <c r="H115" s="27"/>
      <c r="I115" s="27">
        <v>223.02116935483869</v>
      </c>
      <c r="J115" s="27">
        <v>1177.3202284946235</v>
      </c>
      <c r="K115" s="27">
        <v>1428.0264112903226</v>
      </c>
      <c r="L115" s="27">
        <f>H115+I115+J115+K115</f>
        <v>2828.3678091397851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402988</v>
      </c>
      <c r="F116" s="25">
        <v>494409</v>
      </c>
      <c r="G116" s="25">
        <f t="shared" si="16"/>
        <v>897397</v>
      </c>
      <c r="H116" s="26" t="s">
        <v>206</v>
      </c>
      <c r="I116" s="26" t="s">
        <v>206</v>
      </c>
      <c r="J116" s="26">
        <v>622.89811827956987</v>
      </c>
      <c r="K116" s="26">
        <v>764.20745967741925</v>
      </c>
      <c r="L116" s="26">
        <f>H116+I116+J116+K116</f>
        <v>1387.1055779569892</v>
      </c>
    </row>
    <row r="117" spans="1:12" s="35" customFormat="1">
      <c r="A117" s="34"/>
      <c r="B117" s="34" t="s">
        <v>141</v>
      </c>
      <c r="C117" s="17"/>
      <c r="D117" s="17"/>
      <c r="E117" s="17">
        <v>402988</v>
      </c>
      <c r="F117" s="17">
        <v>494409</v>
      </c>
      <c r="G117" s="27">
        <f>SUM(C117:F117)</f>
        <v>897397</v>
      </c>
      <c r="H117" s="27"/>
      <c r="I117" s="27"/>
      <c r="J117" s="27">
        <v>622.89811827956987</v>
      </c>
      <c r="K117" s="27">
        <v>764.20745967741925</v>
      </c>
      <c r="L117" s="27">
        <f>SUM(H117:K117)</f>
        <v>1387.1055779569892</v>
      </c>
    </row>
    <row r="118" spans="1:12" s="35" customFormat="1">
      <c r="A118" s="23">
        <v>37</v>
      </c>
      <c r="B118" s="24" t="s">
        <v>73</v>
      </c>
      <c r="C118" s="25">
        <v>129482</v>
      </c>
      <c r="D118" s="25">
        <v>0</v>
      </c>
      <c r="E118" s="25">
        <v>990815</v>
      </c>
      <c r="F118" s="25">
        <v>291509</v>
      </c>
      <c r="G118" s="25">
        <f t="shared" ref="G118:G128" si="17">SUM(C118:F118)</f>
        <v>1411806</v>
      </c>
      <c r="H118" s="26">
        <v>200.140188172043</v>
      </c>
      <c r="I118" s="26" t="s">
        <v>206</v>
      </c>
      <c r="J118" s="26">
        <v>1531.5016801075267</v>
      </c>
      <c r="K118" s="26">
        <v>450.58514784946232</v>
      </c>
      <c r="L118" s="26">
        <f>H118+I118+J118+K118</f>
        <v>2182.2270161290321</v>
      </c>
    </row>
    <row r="119" spans="1:12" s="35" customFormat="1">
      <c r="A119" s="34"/>
      <c r="B119" s="34" t="s">
        <v>142</v>
      </c>
      <c r="C119" s="17">
        <v>129482</v>
      </c>
      <c r="D119" s="17"/>
      <c r="E119" s="17">
        <v>291201</v>
      </c>
      <c r="F119" s="17">
        <v>75792</v>
      </c>
      <c r="G119" s="27">
        <f>SUM(C119:F119)</f>
        <v>496475</v>
      </c>
      <c r="H119" s="27">
        <v>200.140188172043</v>
      </c>
      <c r="I119" s="27"/>
      <c r="J119" s="27">
        <v>450.10907258064509</v>
      </c>
      <c r="K119" s="27">
        <v>117.1516129032258</v>
      </c>
      <c r="L119" s="27">
        <f t="shared" ref="L119:L125" si="18">H119+I119+J119+K119</f>
        <v>767.40087365591387</v>
      </c>
    </row>
    <row r="120" spans="1:12" s="35" customFormat="1">
      <c r="A120" s="34"/>
      <c r="B120" s="34" t="s">
        <v>143</v>
      </c>
      <c r="C120" s="17"/>
      <c r="D120" s="17"/>
      <c r="E120" s="17">
        <v>94920</v>
      </c>
      <c r="F120" s="17"/>
      <c r="G120" s="27">
        <f t="shared" si="17"/>
        <v>94920</v>
      </c>
      <c r="H120" s="27"/>
      <c r="I120" s="27"/>
      <c r="J120" s="27">
        <v>146.71774193548384</v>
      </c>
      <c r="K120" s="27"/>
      <c r="L120" s="27">
        <f t="shared" si="18"/>
        <v>146.71774193548384</v>
      </c>
    </row>
    <row r="121" spans="1:12" s="35" customFormat="1">
      <c r="A121" s="34"/>
      <c r="B121" s="34" t="s">
        <v>144</v>
      </c>
      <c r="C121" s="17"/>
      <c r="D121" s="17"/>
      <c r="E121" s="17">
        <v>14268</v>
      </c>
      <c r="F121" s="17"/>
      <c r="G121" s="27">
        <f t="shared" si="17"/>
        <v>14268</v>
      </c>
      <c r="H121" s="27"/>
      <c r="I121" s="27"/>
      <c r="J121" s="27">
        <v>22.054032258064513</v>
      </c>
      <c r="K121" s="27"/>
      <c r="L121" s="27">
        <f t="shared" si="18"/>
        <v>22.054032258064513</v>
      </c>
    </row>
    <row r="122" spans="1:12" s="35" customFormat="1">
      <c r="A122" s="34"/>
      <c r="B122" s="34" t="s">
        <v>145</v>
      </c>
      <c r="C122" s="17"/>
      <c r="D122" s="17"/>
      <c r="E122" s="17">
        <v>35868</v>
      </c>
      <c r="F122" s="17">
        <v>23933</v>
      </c>
      <c r="G122" s="27">
        <f t="shared" si="17"/>
        <v>59801</v>
      </c>
      <c r="H122" s="27"/>
      <c r="I122" s="27"/>
      <c r="J122" s="27">
        <v>55.441129032258061</v>
      </c>
      <c r="K122" s="27">
        <v>36.993212365591397</v>
      </c>
      <c r="L122" s="27">
        <f t="shared" si="18"/>
        <v>92.434341397849465</v>
      </c>
    </row>
    <row r="123" spans="1:12" s="35" customFormat="1">
      <c r="A123" s="34"/>
      <c r="B123" s="34" t="s">
        <v>146</v>
      </c>
      <c r="C123" s="17"/>
      <c r="D123" s="17"/>
      <c r="E123" s="17">
        <v>30318</v>
      </c>
      <c r="F123" s="17">
        <v>36439</v>
      </c>
      <c r="G123" s="27">
        <f t="shared" si="17"/>
        <v>66757</v>
      </c>
      <c r="H123" s="27"/>
      <c r="I123" s="27"/>
      <c r="J123" s="27">
        <v>46.862499999999997</v>
      </c>
      <c r="K123" s="27">
        <v>56.323723118279567</v>
      </c>
      <c r="L123" s="27">
        <f t="shared" si="18"/>
        <v>103.18622311827957</v>
      </c>
    </row>
    <row r="124" spans="1:12" s="35" customFormat="1">
      <c r="A124" s="34"/>
      <c r="B124" s="34" t="s">
        <v>147</v>
      </c>
      <c r="C124" s="17"/>
      <c r="D124" s="17"/>
      <c r="E124" s="17">
        <v>58557</v>
      </c>
      <c r="F124" s="17">
        <v>94595</v>
      </c>
      <c r="G124" s="27">
        <f t="shared" si="17"/>
        <v>153152</v>
      </c>
      <c r="H124" s="27"/>
      <c r="I124" s="27"/>
      <c r="J124" s="27">
        <v>90.511491935483861</v>
      </c>
      <c r="K124" s="27">
        <v>146.21538978494621</v>
      </c>
      <c r="L124" s="27">
        <f t="shared" si="18"/>
        <v>236.72688172043007</v>
      </c>
    </row>
    <row r="125" spans="1:12" s="35" customFormat="1">
      <c r="A125" s="34"/>
      <c r="B125" s="34" t="s">
        <v>148</v>
      </c>
      <c r="C125" s="17"/>
      <c r="D125" s="17"/>
      <c r="E125" s="17">
        <v>465683</v>
      </c>
      <c r="F125" s="17">
        <v>60750</v>
      </c>
      <c r="G125" s="27">
        <f t="shared" si="17"/>
        <v>526433</v>
      </c>
      <c r="H125" s="27"/>
      <c r="I125" s="27"/>
      <c r="J125" s="27">
        <v>719.80571236559126</v>
      </c>
      <c r="K125" s="27">
        <v>93.901209677419345</v>
      </c>
      <c r="L125" s="27">
        <f t="shared" si="18"/>
        <v>813.70692204301065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458102</v>
      </c>
      <c r="F126" s="40">
        <v>50319</v>
      </c>
      <c r="G126" s="25">
        <f t="shared" si="17"/>
        <v>508421</v>
      </c>
      <c r="H126" s="41" t="s">
        <v>206</v>
      </c>
      <c r="I126" s="41" t="s">
        <v>206</v>
      </c>
      <c r="J126" s="26">
        <v>708.08776881720428</v>
      </c>
      <c r="K126" s="26">
        <v>77.77802419354839</v>
      </c>
      <c r="L126" s="26">
        <f>H126+I126+J126+K126</f>
        <v>785.86579301075267</v>
      </c>
    </row>
    <row r="127" spans="1:12" s="35" customFormat="1" ht="30">
      <c r="A127" s="34"/>
      <c r="B127" s="38" t="s">
        <v>149</v>
      </c>
      <c r="C127" s="17"/>
      <c r="D127" s="17"/>
      <c r="E127" s="17">
        <v>458102</v>
      </c>
      <c r="F127" s="17">
        <v>50319</v>
      </c>
      <c r="G127" s="27">
        <f t="shared" si="17"/>
        <v>508421</v>
      </c>
      <c r="H127" s="27"/>
      <c r="I127" s="27"/>
      <c r="J127" s="27">
        <v>708.08776881720428</v>
      </c>
      <c r="K127" s="27">
        <v>77.77802419354839</v>
      </c>
      <c r="L127" s="27">
        <f>SUM(H127:K127)</f>
        <v>785.86579301075267</v>
      </c>
    </row>
    <row r="128" spans="1:12" s="35" customFormat="1">
      <c r="A128" s="23">
        <v>39</v>
      </c>
      <c r="B128" s="24" t="s">
        <v>76</v>
      </c>
      <c r="C128" s="25">
        <v>108781</v>
      </c>
      <c r="D128" s="25">
        <v>0</v>
      </c>
      <c r="E128" s="25">
        <v>3039175</v>
      </c>
      <c r="F128" s="25">
        <v>2162303</v>
      </c>
      <c r="G128" s="25">
        <f t="shared" si="17"/>
        <v>5310259</v>
      </c>
      <c r="H128" s="26">
        <v>168.14267473118278</v>
      </c>
      <c r="I128" s="26" t="s">
        <v>206</v>
      </c>
      <c r="J128" s="26">
        <v>4697.6495295698924</v>
      </c>
      <c r="K128" s="26">
        <v>3342.2694220430108</v>
      </c>
      <c r="L128" s="26">
        <f>H128+I128+J128+K128</f>
        <v>8208.0616263440861</v>
      </c>
    </row>
    <row r="129" spans="1:12" s="35" customFormat="1">
      <c r="A129" s="34"/>
      <c r="B129" s="34" t="s">
        <v>150</v>
      </c>
      <c r="C129" s="17">
        <v>108781</v>
      </c>
      <c r="D129" s="17">
        <v>0</v>
      </c>
      <c r="E129" s="17">
        <v>3039175</v>
      </c>
      <c r="F129" s="17">
        <v>2162303</v>
      </c>
      <c r="G129" s="27">
        <f>C129+D129+E129+F129</f>
        <v>5310259</v>
      </c>
      <c r="H129" s="27">
        <v>168.14267473118278</v>
      </c>
      <c r="I129" s="27"/>
      <c r="J129" s="27">
        <v>4697.6495295698924</v>
      </c>
      <c r="K129" s="27">
        <v>3342.2694220430108</v>
      </c>
      <c r="L129" s="27">
        <f>H129+I129+J129+K129</f>
        <v>8208.0616263440861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194010</v>
      </c>
      <c r="F130" s="25">
        <v>0</v>
      </c>
      <c r="G130" s="25">
        <f t="shared" ref="G130:G131" si="19">SUM(C130:F130)</f>
        <v>194010</v>
      </c>
      <c r="H130" s="26" t="s">
        <v>206</v>
      </c>
      <c r="I130" s="26" t="s">
        <v>206</v>
      </c>
      <c r="J130" s="26">
        <v>299.88104838709671</v>
      </c>
      <c r="K130" s="26" t="s">
        <v>206</v>
      </c>
      <c r="L130" s="26">
        <f>H130+I130+J130+K130</f>
        <v>299.88104838709671</v>
      </c>
    </row>
    <row r="131" spans="1:12" s="35" customFormat="1">
      <c r="A131" s="34"/>
      <c r="B131" s="34" t="s">
        <v>208</v>
      </c>
      <c r="C131" s="17"/>
      <c r="D131" s="17"/>
      <c r="E131" s="17">
        <v>194010</v>
      </c>
      <c r="F131" s="17"/>
      <c r="G131" s="27">
        <f t="shared" si="19"/>
        <v>194010</v>
      </c>
      <c r="H131" s="27"/>
      <c r="I131" s="27"/>
      <c r="J131" s="27">
        <v>299.88104838709671</v>
      </c>
      <c r="K131" s="27"/>
      <c r="L131" s="27">
        <f>H131+I131+J131+K131</f>
        <v>299.88104838709671</v>
      </c>
    </row>
    <row r="132" spans="1:12" s="35" customFormat="1">
      <c r="A132" s="23">
        <v>41</v>
      </c>
      <c r="B132" s="24" t="s">
        <v>78</v>
      </c>
      <c r="C132" s="25">
        <v>575852</v>
      </c>
      <c r="D132" s="25">
        <v>0</v>
      </c>
      <c r="E132" s="25">
        <v>6850685</v>
      </c>
      <c r="F132" s="25">
        <v>2641819</v>
      </c>
      <c r="G132" s="25">
        <f>SUM(C132:F132)</f>
        <v>10068356</v>
      </c>
      <c r="H132" s="26">
        <v>890.09381720430099</v>
      </c>
      <c r="I132" s="26" t="s">
        <v>206</v>
      </c>
      <c r="J132" s="26">
        <v>10589.096438172042</v>
      </c>
      <c r="K132" s="26">
        <v>4083.4567876344086</v>
      </c>
      <c r="L132" s="26">
        <f>H132+I132+J132+K132</f>
        <v>15562.647043010751</v>
      </c>
    </row>
    <row r="133" spans="1:12" s="35" customFormat="1">
      <c r="A133" s="34"/>
      <c r="B133" s="34" t="s">
        <v>151</v>
      </c>
      <c r="C133" s="17">
        <v>575852</v>
      </c>
      <c r="D133" s="17"/>
      <c r="E133" s="17">
        <v>2808780.8499999996</v>
      </c>
      <c r="F133" s="17">
        <v>871800.27</v>
      </c>
      <c r="G133" s="27">
        <f>SUM(C133:F133)</f>
        <v>4256433.1199999992</v>
      </c>
      <c r="H133" s="27">
        <v>890.09381720430099</v>
      </c>
      <c r="I133" s="27"/>
      <c r="J133" s="27">
        <v>4341.5295396505362</v>
      </c>
      <c r="K133" s="27">
        <v>1347.5407399193546</v>
      </c>
      <c r="L133" s="27">
        <f>SUM(H133:K133)</f>
        <v>6579.1640967741914</v>
      </c>
    </row>
    <row r="134" spans="1:12" s="35" customFormat="1">
      <c r="A134" s="34"/>
      <c r="B134" s="34" t="s">
        <v>152</v>
      </c>
      <c r="C134" s="17"/>
      <c r="D134" s="17"/>
      <c r="E134" s="17">
        <v>4041904.15</v>
      </c>
      <c r="F134" s="17">
        <v>1770018.7300000002</v>
      </c>
      <c r="G134" s="27">
        <f>SUM(C134:F134)</f>
        <v>5811922.8799999999</v>
      </c>
      <c r="H134" s="27"/>
      <c r="I134" s="27"/>
      <c r="J134" s="27">
        <v>6247.5668985215052</v>
      </c>
      <c r="K134" s="27">
        <v>2735.916047715054</v>
      </c>
      <c r="L134" s="27">
        <f>SUM(H134:K134)</f>
        <v>8983.4829462365597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586210</v>
      </c>
      <c r="F135" s="25">
        <v>432793</v>
      </c>
      <c r="G135" s="25">
        <f>SUM(C135:F135)</f>
        <v>1019003</v>
      </c>
      <c r="H135" s="26" t="s">
        <v>206</v>
      </c>
      <c r="I135" s="26" t="s">
        <v>206</v>
      </c>
      <c r="J135" s="26">
        <v>906.10416666666652</v>
      </c>
      <c r="K135" s="26">
        <v>668.9676747311828</v>
      </c>
      <c r="L135" s="26">
        <f>H135+I135+J135+K135</f>
        <v>1575.0718413978493</v>
      </c>
    </row>
    <row r="136" spans="1:12" s="35" customFormat="1">
      <c r="A136" s="34"/>
      <c r="B136" s="34" t="s">
        <v>153</v>
      </c>
      <c r="C136" s="17"/>
      <c r="D136" s="17"/>
      <c r="E136" s="17">
        <v>586210</v>
      </c>
      <c r="F136" s="17">
        <v>432793</v>
      </c>
      <c r="G136" s="27">
        <f>F136+E136</f>
        <v>1019003</v>
      </c>
      <c r="H136" s="27"/>
      <c r="I136" s="27"/>
      <c r="J136" s="27">
        <v>906.10416666666652</v>
      </c>
      <c r="K136" s="27">
        <v>668.9676747311828</v>
      </c>
      <c r="L136" s="27">
        <f>H136+I136+J136+K136</f>
        <v>1575.0718413978493</v>
      </c>
    </row>
    <row r="137" spans="1:12" s="35" customFormat="1">
      <c r="A137" s="23">
        <v>43</v>
      </c>
      <c r="B137" s="24" t="s">
        <v>81</v>
      </c>
      <c r="C137" s="42">
        <v>309830</v>
      </c>
      <c r="D137" s="25"/>
      <c r="E137" s="42">
        <v>2299965</v>
      </c>
      <c r="F137" s="42">
        <v>2509063</v>
      </c>
      <c r="G137" s="25">
        <f>SUM(C137:F137)</f>
        <v>5118858</v>
      </c>
      <c r="H137" s="26">
        <v>478.90389784946234</v>
      </c>
      <c r="I137" s="26" t="s">
        <v>206</v>
      </c>
      <c r="J137" s="26">
        <v>3555.0534274193542</v>
      </c>
      <c r="K137" s="26">
        <v>3878.2559811827955</v>
      </c>
      <c r="L137" s="26">
        <f>H137+I137+J137+K137</f>
        <v>7912.213306451612</v>
      </c>
    </row>
    <row r="138" spans="1:12" s="35" customFormat="1">
      <c r="A138" s="34"/>
      <c r="B138" s="34" t="s">
        <v>154</v>
      </c>
      <c r="C138" s="17">
        <v>309830</v>
      </c>
      <c r="D138" s="17"/>
      <c r="E138" s="17">
        <v>205617</v>
      </c>
      <c r="F138" s="17">
        <v>425537</v>
      </c>
      <c r="G138" s="27">
        <f t="shared" ref="G138:G143" si="20">SUM(C138:F138)</f>
        <v>940984</v>
      </c>
      <c r="H138" s="27">
        <v>478.90389784946234</v>
      </c>
      <c r="I138" s="27"/>
      <c r="J138" s="27">
        <v>317.82197580645158</v>
      </c>
      <c r="K138" s="27">
        <v>657.7520833333333</v>
      </c>
      <c r="L138" s="27">
        <f t="shared" ref="L138:L143" si="21">SUM(H138:K138)</f>
        <v>1454.4779569892471</v>
      </c>
    </row>
    <row r="139" spans="1:12" s="35" customFormat="1">
      <c r="A139" s="34"/>
      <c r="B139" s="34" t="s">
        <v>155</v>
      </c>
      <c r="C139" s="17"/>
      <c r="D139" s="17"/>
      <c r="E139" s="17">
        <v>989905</v>
      </c>
      <c r="F139" s="17">
        <v>1193561</v>
      </c>
      <c r="G139" s="27">
        <f t="shared" si="20"/>
        <v>2183466</v>
      </c>
      <c r="H139" s="27"/>
      <c r="I139" s="27"/>
      <c r="J139" s="27">
        <v>1530.0950940860214</v>
      </c>
      <c r="K139" s="27">
        <v>1844.8859543010749</v>
      </c>
      <c r="L139" s="27">
        <f t="shared" si="21"/>
        <v>3374.9810483870961</v>
      </c>
    </row>
    <row r="140" spans="1:12" s="35" customFormat="1">
      <c r="A140" s="34"/>
      <c r="B140" s="34" t="s">
        <v>156</v>
      </c>
      <c r="C140" s="17"/>
      <c r="D140" s="17"/>
      <c r="E140" s="17">
        <v>497942</v>
      </c>
      <c r="F140" s="17"/>
      <c r="G140" s="27">
        <f t="shared" si="20"/>
        <v>497942</v>
      </c>
      <c r="H140" s="27"/>
      <c r="I140" s="27"/>
      <c r="J140" s="27">
        <v>769.66841397849453</v>
      </c>
      <c r="K140" s="27"/>
      <c r="L140" s="27">
        <f t="shared" si="21"/>
        <v>769.66841397849453</v>
      </c>
    </row>
    <row r="141" spans="1:12" s="35" customFormat="1">
      <c r="A141" s="34"/>
      <c r="B141" s="34" t="s">
        <v>157</v>
      </c>
      <c r="C141" s="17"/>
      <c r="D141" s="17"/>
      <c r="E141" s="17">
        <v>331885</v>
      </c>
      <c r="F141" s="17">
        <v>759996</v>
      </c>
      <c r="G141" s="27">
        <f t="shared" si="20"/>
        <v>1091881</v>
      </c>
      <c r="H141" s="27"/>
      <c r="I141" s="27"/>
      <c r="J141" s="27">
        <v>512.99428763440858</v>
      </c>
      <c r="K141" s="27">
        <v>1174.7249999999999</v>
      </c>
      <c r="L141" s="27">
        <f t="shared" si="21"/>
        <v>1687.7192876344084</v>
      </c>
    </row>
    <row r="142" spans="1:12" s="35" customFormat="1">
      <c r="A142" s="34"/>
      <c r="B142" s="34" t="s">
        <v>158</v>
      </c>
      <c r="C142" s="17"/>
      <c r="D142" s="17"/>
      <c r="E142" s="17">
        <v>47839</v>
      </c>
      <c r="F142" s="17">
        <v>129969</v>
      </c>
      <c r="G142" s="27">
        <f t="shared" si="20"/>
        <v>177808</v>
      </c>
      <c r="H142" s="27"/>
      <c r="I142" s="27"/>
      <c r="J142" s="27">
        <v>73.944690860215047</v>
      </c>
      <c r="K142" s="27">
        <v>200.89294354838708</v>
      </c>
      <c r="L142" s="27">
        <f t="shared" si="21"/>
        <v>274.83763440860213</v>
      </c>
    </row>
    <row r="143" spans="1:12" s="35" customFormat="1">
      <c r="A143" s="34"/>
      <c r="B143" s="34" t="s">
        <v>159</v>
      </c>
      <c r="C143" s="17"/>
      <c r="D143" s="17"/>
      <c r="E143" s="17">
        <v>226777</v>
      </c>
      <c r="F143" s="17"/>
      <c r="G143" s="27">
        <f t="shared" si="20"/>
        <v>226777</v>
      </c>
      <c r="H143" s="27"/>
      <c r="I143" s="27"/>
      <c r="J143" s="27">
        <v>350.52896505376344</v>
      </c>
      <c r="K143" s="27"/>
      <c r="L143" s="27">
        <f t="shared" si="21"/>
        <v>350.52896505376344</v>
      </c>
    </row>
    <row r="144" spans="1:12" s="35" customFormat="1">
      <c r="A144" s="23">
        <v>44</v>
      </c>
      <c r="B144" s="24" t="s">
        <v>82</v>
      </c>
      <c r="C144" s="25">
        <v>903911</v>
      </c>
      <c r="D144" s="25">
        <v>122289</v>
      </c>
      <c r="E144" s="42">
        <v>3305494</v>
      </c>
      <c r="F144" s="25">
        <v>877970</v>
      </c>
      <c r="G144" s="25">
        <f>SUM(C144:F144)</f>
        <v>5209664</v>
      </c>
      <c r="H144" s="26">
        <v>1397.174260752688</v>
      </c>
      <c r="I144" s="26">
        <v>189.02197580645159</v>
      </c>
      <c r="J144" s="26">
        <v>5109.2985215053759</v>
      </c>
      <c r="K144" s="26">
        <v>1357.0772849462364</v>
      </c>
      <c r="L144" s="26">
        <f>H144+I144+J144+K144</f>
        <v>8052.5720430107522</v>
      </c>
    </row>
    <row r="145" spans="1:12" s="35" customFormat="1">
      <c r="A145" s="34"/>
      <c r="B145" s="34" t="s">
        <v>160</v>
      </c>
      <c r="C145" s="17">
        <v>903911</v>
      </c>
      <c r="D145" s="17">
        <v>122289</v>
      </c>
      <c r="E145" s="17">
        <v>1937514</v>
      </c>
      <c r="F145" s="17">
        <v>659605</v>
      </c>
      <c r="G145" s="27">
        <f>C145+D145+E145+F145</f>
        <v>3623319</v>
      </c>
      <c r="H145" s="27">
        <v>1397.174260752688</v>
      </c>
      <c r="I145" s="27">
        <v>189.02197580645159</v>
      </c>
      <c r="J145" s="27">
        <v>2994.8133064516128</v>
      </c>
      <c r="K145" s="27">
        <v>1019.5507392473119</v>
      </c>
      <c r="L145" s="27">
        <f>H145+I145+J145+K145</f>
        <v>5600.560282258064</v>
      </c>
    </row>
    <row r="146" spans="1:12" s="35" customFormat="1">
      <c r="A146" s="34"/>
      <c r="B146" s="34" t="s">
        <v>161</v>
      </c>
      <c r="C146" s="17"/>
      <c r="D146" s="17"/>
      <c r="E146" s="17">
        <v>1339514</v>
      </c>
      <c r="F146" s="17">
        <v>206819</v>
      </c>
      <c r="G146" s="27">
        <f>C146+D146+E146+F146</f>
        <v>1546333</v>
      </c>
      <c r="H146" s="27"/>
      <c r="I146" s="27"/>
      <c r="J146" s="27">
        <v>2070.4853494623653</v>
      </c>
      <c r="K146" s="27">
        <v>319.67990591397847</v>
      </c>
      <c r="L146" s="27">
        <f>H146+I146+J146+K146</f>
        <v>2390.1652553763438</v>
      </c>
    </row>
    <row r="147" spans="1:12" s="35" customFormat="1">
      <c r="A147" s="34"/>
      <c r="B147" s="34" t="s">
        <v>162</v>
      </c>
      <c r="C147" s="17"/>
      <c r="D147" s="17"/>
      <c r="E147" s="17">
        <v>28466</v>
      </c>
      <c r="F147" s="17">
        <v>11546</v>
      </c>
      <c r="G147" s="27">
        <f>C147+D147+E147+F147</f>
        <v>40012</v>
      </c>
      <c r="H147" s="27"/>
      <c r="I147" s="27"/>
      <c r="J147" s="27">
        <v>43.999865591397842</v>
      </c>
      <c r="K147" s="27">
        <v>17.846639784946237</v>
      </c>
      <c r="L147" s="27">
        <f>H147+I147+J147+K147</f>
        <v>61.846505376344084</v>
      </c>
    </row>
    <row r="148" spans="1:12" s="35" customFormat="1">
      <c r="A148" s="23">
        <v>45</v>
      </c>
      <c r="B148" s="24" t="s">
        <v>84</v>
      </c>
      <c r="C148" s="25">
        <v>151333</v>
      </c>
      <c r="D148" s="25">
        <v>8668</v>
      </c>
      <c r="E148" s="43">
        <v>3121939</v>
      </c>
      <c r="F148" s="41">
        <v>2587849</v>
      </c>
      <c r="G148" s="25">
        <f>SUM(C148:F148)</f>
        <v>5869789</v>
      </c>
      <c r="H148" s="26">
        <v>233.91525537634408</v>
      </c>
      <c r="I148" s="26">
        <v>13.398118279569891</v>
      </c>
      <c r="J148" s="26">
        <v>4825.5777553763437</v>
      </c>
      <c r="K148" s="26">
        <v>4000.0354166666662</v>
      </c>
      <c r="L148" s="26">
        <f>H148+I148+J148+K148</f>
        <v>9072.9265456989233</v>
      </c>
    </row>
    <row r="149" spans="1:12" s="35" customFormat="1">
      <c r="A149" s="34"/>
      <c r="B149" s="34" t="s">
        <v>163</v>
      </c>
      <c r="C149" s="17">
        <v>151333</v>
      </c>
      <c r="D149" s="17">
        <v>8668</v>
      </c>
      <c r="E149" s="17">
        <v>3121939</v>
      </c>
      <c r="F149" s="17">
        <v>2587849</v>
      </c>
      <c r="G149" s="17">
        <f>G148</f>
        <v>5869789</v>
      </c>
      <c r="H149" s="27"/>
      <c r="I149" s="27">
        <v>13.398118279569891</v>
      </c>
      <c r="J149" s="27">
        <v>4825.5777553763437</v>
      </c>
      <c r="K149" s="27">
        <v>4000.0354166666662</v>
      </c>
      <c r="L149" s="27">
        <f t="shared" ref="L149:L160" si="22">H149+I149+J149+K149</f>
        <v>8839.01129032258</v>
      </c>
    </row>
    <row r="150" spans="1:12" s="35" customFormat="1">
      <c r="A150" s="23">
        <v>46</v>
      </c>
      <c r="B150" s="24" t="s">
        <v>85</v>
      </c>
      <c r="C150" s="25">
        <v>12829</v>
      </c>
      <c r="D150" s="25">
        <v>0</v>
      </c>
      <c r="E150" s="42">
        <v>1151842</v>
      </c>
      <c r="F150" s="25">
        <v>642497</v>
      </c>
      <c r="G150" s="25">
        <f t="shared" ref="G150:G161" si="23">SUM(C150:F150)</f>
        <v>1807168</v>
      </c>
      <c r="H150" s="26">
        <v>19.829771505376343</v>
      </c>
      <c r="I150" s="26" t="s">
        <v>206</v>
      </c>
      <c r="J150" s="26">
        <v>1780.4009408602151</v>
      </c>
      <c r="K150" s="26">
        <v>993.10692204301074</v>
      </c>
      <c r="L150" s="26">
        <f t="shared" si="22"/>
        <v>2793.3376344086023</v>
      </c>
    </row>
    <row r="151" spans="1:12" s="35" customFormat="1">
      <c r="A151" s="34"/>
      <c r="B151" s="34" t="s">
        <v>164</v>
      </c>
      <c r="C151" s="17">
        <v>12829</v>
      </c>
      <c r="D151" s="17"/>
      <c r="E151" s="17">
        <v>1151842</v>
      </c>
      <c r="F151" s="17">
        <v>642497</v>
      </c>
      <c r="G151" s="27">
        <f t="shared" si="23"/>
        <v>1807168</v>
      </c>
      <c r="H151" s="27">
        <v>19.829771505376343</v>
      </c>
      <c r="I151" s="27"/>
      <c r="J151" s="27">
        <v>1780.4009408602151</v>
      </c>
      <c r="K151" s="27">
        <v>993.10692204301074</v>
      </c>
      <c r="L151" s="27">
        <f t="shared" si="22"/>
        <v>2793.3376344086023</v>
      </c>
    </row>
    <row r="152" spans="1:12" s="35" customFormat="1">
      <c r="A152" s="23">
        <v>47</v>
      </c>
      <c r="B152" s="24" t="s">
        <v>87</v>
      </c>
      <c r="C152" s="25">
        <v>0</v>
      </c>
      <c r="D152" s="25">
        <v>0</v>
      </c>
      <c r="E152" s="25">
        <v>2426130</v>
      </c>
      <c r="F152" s="25">
        <v>840578</v>
      </c>
      <c r="G152" s="25">
        <f t="shared" si="23"/>
        <v>3266708</v>
      </c>
      <c r="H152" s="26" t="s">
        <v>206</v>
      </c>
      <c r="I152" s="26" t="s">
        <v>206</v>
      </c>
      <c r="J152" s="26">
        <v>3750.0665322580639</v>
      </c>
      <c r="K152" s="26">
        <v>1299.2805107526881</v>
      </c>
      <c r="L152" s="26">
        <f t="shared" si="22"/>
        <v>5049.3470430107518</v>
      </c>
    </row>
    <row r="153" spans="1:12" s="35" customFormat="1">
      <c r="A153" s="34"/>
      <c r="B153" s="34" t="s">
        <v>165</v>
      </c>
      <c r="C153" s="17">
        <v>0</v>
      </c>
      <c r="D153" s="17"/>
      <c r="E153" s="17">
        <v>157698.45000000001</v>
      </c>
      <c r="F153" s="17">
        <v>100028.78199999999</v>
      </c>
      <c r="G153" s="27">
        <f t="shared" si="23"/>
        <v>257727.23200000002</v>
      </c>
      <c r="H153" s="27" t="s">
        <v>206</v>
      </c>
      <c r="I153" s="27"/>
      <c r="J153" s="27">
        <v>243.75432459677418</v>
      </c>
      <c r="K153" s="27">
        <v>154.61438077956987</v>
      </c>
      <c r="L153" s="27">
        <f t="shared" si="22"/>
        <v>398.36870537634405</v>
      </c>
    </row>
    <row r="154" spans="1:12" s="35" customFormat="1">
      <c r="A154" s="34"/>
      <c r="B154" s="34" t="s">
        <v>166</v>
      </c>
      <c r="C154" s="17"/>
      <c r="D154" s="17"/>
      <c r="E154" s="17">
        <v>63079.38</v>
      </c>
      <c r="F154" s="17"/>
      <c r="G154" s="27">
        <f t="shared" si="23"/>
        <v>63079.38</v>
      </c>
      <c r="H154" s="27"/>
      <c r="I154" s="27"/>
      <c r="J154" s="27">
        <v>97.501729838709664</v>
      </c>
      <c r="K154" s="27"/>
      <c r="L154" s="27">
        <f t="shared" si="22"/>
        <v>97.501729838709664</v>
      </c>
    </row>
    <row r="155" spans="1:12" s="35" customFormat="1">
      <c r="A155" s="34"/>
      <c r="B155" s="34" t="s">
        <v>167</v>
      </c>
      <c r="C155" s="17"/>
      <c r="D155" s="17"/>
      <c r="E155" s="17">
        <v>194090.4</v>
      </c>
      <c r="F155" s="17">
        <v>35304.276000000005</v>
      </c>
      <c r="G155" s="27">
        <f t="shared" si="23"/>
        <v>229394.67600000001</v>
      </c>
      <c r="H155" s="27"/>
      <c r="I155" s="27"/>
      <c r="J155" s="27">
        <v>300.00532258064516</v>
      </c>
      <c r="K155" s="27">
        <v>54.569781451612911</v>
      </c>
      <c r="L155" s="27">
        <f t="shared" si="22"/>
        <v>354.57510403225808</v>
      </c>
    </row>
    <row r="156" spans="1:12" s="35" customFormat="1">
      <c r="A156" s="34"/>
      <c r="B156" s="34" t="s">
        <v>168</v>
      </c>
      <c r="C156" s="17"/>
      <c r="D156" s="17"/>
      <c r="E156" s="17">
        <v>815179.68</v>
      </c>
      <c r="F156" s="17">
        <v>185767.73800000001</v>
      </c>
      <c r="G156" s="27">
        <f t="shared" si="23"/>
        <v>1000947.4180000001</v>
      </c>
      <c r="H156" s="27"/>
      <c r="I156" s="27"/>
      <c r="J156" s="27">
        <v>1260.0223548387096</v>
      </c>
      <c r="K156" s="27">
        <v>287.14099287634406</v>
      </c>
      <c r="L156" s="27">
        <f t="shared" si="22"/>
        <v>1547.1633477150535</v>
      </c>
    </row>
    <row r="157" spans="1:12" s="35" customFormat="1">
      <c r="A157" s="34"/>
      <c r="B157" s="34" t="s">
        <v>169</v>
      </c>
      <c r="C157" s="17"/>
      <c r="D157" s="17"/>
      <c r="E157" s="17">
        <v>853997.75999999978</v>
      </c>
      <c r="F157" s="17">
        <v>341274.66800000006</v>
      </c>
      <c r="G157" s="27">
        <f t="shared" si="23"/>
        <v>1195272.4279999998</v>
      </c>
      <c r="H157" s="27"/>
      <c r="I157" s="27"/>
      <c r="J157" s="27">
        <v>1320.0234193548383</v>
      </c>
      <c r="K157" s="27">
        <v>527.5078873655915</v>
      </c>
      <c r="L157" s="27">
        <f t="shared" si="22"/>
        <v>1847.5313067204297</v>
      </c>
    </row>
    <row r="158" spans="1:12" s="35" customFormat="1">
      <c r="A158" s="34"/>
      <c r="B158" s="34" t="s">
        <v>170</v>
      </c>
      <c r="C158" s="17"/>
      <c r="D158" s="17"/>
      <c r="E158" s="17">
        <v>135863.28</v>
      </c>
      <c r="F158" s="17">
        <v>63043.35</v>
      </c>
      <c r="G158" s="27">
        <f t="shared" si="23"/>
        <v>198906.63</v>
      </c>
      <c r="H158" s="27"/>
      <c r="I158" s="27"/>
      <c r="J158" s="27">
        <v>210.0037258064516</v>
      </c>
      <c r="K158" s="27">
        <v>97.446038306451598</v>
      </c>
      <c r="L158" s="27">
        <f t="shared" si="22"/>
        <v>307.44976411290321</v>
      </c>
    </row>
    <row r="159" spans="1:12" s="35" customFormat="1">
      <c r="A159" s="34"/>
      <c r="B159" s="34" t="s">
        <v>171</v>
      </c>
      <c r="C159" s="17"/>
      <c r="D159" s="17"/>
      <c r="E159" s="17">
        <v>123732.62999999999</v>
      </c>
      <c r="F159" s="17">
        <v>41188.322</v>
      </c>
      <c r="G159" s="27">
        <f t="shared" si="23"/>
        <v>164920.95199999999</v>
      </c>
      <c r="H159" s="27"/>
      <c r="I159" s="27"/>
      <c r="J159" s="27">
        <v>191.25339314516125</v>
      </c>
      <c r="K159" s="27">
        <v>63.664745026881718</v>
      </c>
      <c r="L159" s="27">
        <f t="shared" si="22"/>
        <v>254.91813817204297</v>
      </c>
    </row>
    <row r="160" spans="1:12" s="35" customFormat="1">
      <c r="A160" s="34"/>
      <c r="B160" s="34" t="s">
        <v>172</v>
      </c>
      <c r="C160" s="17"/>
      <c r="D160" s="17"/>
      <c r="E160" s="17">
        <v>82488.420000000013</v>
      </c>
      <c r="F160" s="17">
        <v>73970.864000000001</v>
      </c>
      <c r="G160" s="27">
        <f t="shared" si="23"/>
        <v>156459.28400000001</v>
      </c>
      <c r="H160" s="27"/>
      <c r="I160" s="27"/>
      <c r="J160" s="27">
        <v>127.5022620967742</v>
      </c>
      <c r="K160" s="27">
        <v>114.33668494623656</v>
      </c>
      <c r="L160" s="27">
        <f t="shared" si="22"/>
        <v>241.83894704301076</v>
      </c>
    </row>
    <row r="161" spans="1:12" s="35" customFormat="1">
      <c r="A161" s="23">
        <v>48</v>
      </c>
      <c r="B161" s="24" t="s">
        <v>89</v>
      </c>
      <c r="C161" s="25">
        <v>274336</v>
      </c>
      <c r="D161" s="25">
        <v>0</v>
      </c>
      <c r="E161" s="42">
        <v>1112794</v>
      </c>
      <c r="F161" s="25">
        <v>385445</v>
      </c>
      <c r="G161" s="25">
        <f t="shared" si="23"/>
        <v>1772575</v>
      </c>
      <c r="H161" s="26">
        <v>424.04086021505373</v>
      </c>
      <c r="I161" s="26" t="s">
        <v>206</v>
      </c>
      <c r="J161" s="26">
        <v>1720.0444892473117</v>
      </c>
      <c r="K161" s="26">
        <v>595.78192204301081</v>
      </c>
      <c r="L161" s="26">
        <f>H161+I161+J161+K161</f>
        <v>2739.8672715053763</v>
      </c>
    </row>
    <row r="162" spans="1:12" s="35" customFormat="1">
      <c r="A162" s="34"/>
      <c r="B162" s="34" t="s">
        <v>173</v>
      </c>
      <c r="C162" s="17">
        <v>274336</v>
      </c>
      <c r="D162" s="17">
        <v>0</v>
      </c>
      <c r="E162" s="17">
        <v>1112794</v>
      </c>
      <c r="F162" s="17">
        <v>385445</v>
      </c>
      <c r="G162" s="27">
        <f>G161*100%</f>
        <v>1772575</v>
      </c>
      <c r="H162" s="27">
        <v>424.04086021505373</v>
      </c>
      <c r="I162" s="27"/>
      <c r="J162" s="27">
        <v>1720.0444892473117</v>
      </c>
      <c r="K162" s="27">
        <v>595.78192204301081</v>
      </c>
      <c r="L162" s="27">
        <f>SUM(H162:K162)</f>
        <v>2739.8672715053763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7164</v>
      </c>
      <c r="E163" s="42">
        <v>1650655</v>
      </c>
      <c r="F163" s="25">
        <v>864377</v>
      </c>
      <c r="G163" s="25">
        <f>SUM(C163:F163)</f>
        <v>2522196</v>
      </c>
      <c r="H163" s="26" t="s">
        <v>206</v>
      </c>
      <c r="I163" s="26">
        <v>11.073387096774193</v>
      </c>
      <c r="J163" s="26">
        <v>2551.41565860215</v>
      </c>
      <c r="K163" s="26">
        <v>1336.0665994623655</v>
      </c>
      <c r="L163" s="26">
        <f t="shared" ref="L163:L202" si="24">SUM(H163:K163)</f>
        <v>3898.5556451612897</v>
      </c>
    </row>
    <row r="164" spans="1:12" s="35" customFormat="1">
      <c r="A164" s="34"/>
      <c r="B164" s="34" t="s">
        <v>174</v>
      </c>
      <c r="C164" s="17"/>
      <c r="D164" s="17">
        <v>7164</v>
      </c>
      <c r="E164" s="17">
        <v>1650655</v>
      </c>
      <c r="F164" s="17">
        <v>864377</v>
      </c>
      <c r="G164" s="27">
        <f>G163*100%</f>
        <v>2522196</v>
      </c>
      <c r="H164" s="27"/>
      <c r="I164" s="27">
        <v>11.073387096774193</v>
      </c>
      <c r="J164" s="27">
        <v>2551.41565860215</v>
      </c>
      <c r="K164" s="27">
        <v>1336.0665994623655</v>
      </c>
      <c r="L164" s="27">
        <f t="shared" si="24"/>
        <v>3898.5556451612897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108720</v>
      </c>
      <c r="F165" s="25">
        <v>170449</v>
      </c>
      <c r="G165" s="25">
        <f>SUM(C165:F165)</f>
        <v>279169</v>
      </c>
      <c r="H165" s="26" t="s">
        <v>206</v>
      </c>
      <c r="I165" s="26" t="s">
        <v>206</v>
      </c>
      <c r="J165" s="26">
        <v>168.04838709677418</v>
      </c>
      <c r="K165" s="26">
        <v>263.46283602150532</v>
      </c>
      <c r="L165" s="26">
        <f t="shared" si="24"/>
        <v>431.51122311827953</v>
      </c>
    </row>
    <row r="166" spans="1:12" s="35" customFormat="1">
      <c r="A166" s="34"/>
      <c r="B166" s="34" t="s">
        <v>175</v>
      </c>
      <c r="C166" s="17"/>
      <c r="D166" s="17"/>
      <c r="E166" s="17">
        <v>108720</v>
      </c>
      <c r="F166" s="17">
        <v>170449</v>
      </c>
      <c r="G166" s="27">
        <f>G165</f>
        <v>279169</v>
      </c>
      <c r="H166" s="27"/>
      <c r="I166" s="27"/>
      <c r="J166" s="27">
        <v>168.04838709677418</v>
      </c>
      <c r="K166" s="27">
        <v>263.46283602150532</v>
      </c>
      <c r="L166" s="27">
        <f t="shared" si="24"/>
        <v>431.51122311827953</v>
      </c>
    </row>
    <row r="167" spans="1:12" s="35" customFormat="1">
      <c r="A167" s="23">
        <v>51</v>
      </c>
      <c r="B167" s="24" t="s">
        <v>95</v>
      </c>
      <c r="C167" s="25">
        <v>10301</v>
      </c>
      <c r="D167" s="25">
        <v>0</v>
      </c>
      <c r="E167" s="42">
        <v>4093089</v>
      </c>
      <c r="F167" s="25">
        <v>630630</v>
      </c>
      <c r="G167" s="25">
        <f>SUM(C167:F167)</f>
        <v>4734020</v>
      </c>
      <c r="H167" s="26">
        <v>15.922244623655914</v>
      </c>
      <c r="I167" s="26" t="s">
        <v>206</v>
      </c>
      <c r="J167" s="26">
        <v>6326.6832661290318</v>
      </c>
      <c r="K167" s="26">
        <v>974.76411290322574</v>
      </c>
      <c r="L167" s="26">
        <f t="shared" si="24"/>
        <v>7317.3696236559135</v>
      </c>
    </row>
    <row r="168" spans="1:12" s="35" customFormat="1">
      <c r="A168" s="34"/>
      <c r="B168" s="34" t="s">
        <v>176</v>
      </c>
      <c r="C168" s="17">
        <v>10301</v>
      </c>
      <c r="D168" s="17">
        <v>0</v>
      </c>
      <c r="E168" s="17">
        <v>4093089</v>
      </c>
      <c r="F168" s="17">
        <v>630630</v>
      </c>
      <c r="G168" s="27">
        <f>G167*100%</f>
        <v>4734020</v>
      </c>
      <c r="H168" s="27">
        <v>15.922244623655914</v>
      </c>
      <c r="I168" s="27"/>
      <c r="J168" s="27">
        <v>6326.6832661290318</v>
      </c>
      <c r="K168" s="27">
        <v>974.76411290322574</v>
      </c>
      <c r="L168" s="27">
        <f t="shared" si="24"/>
        <v>7317.3696236559135</v>
      </c>
    </row>
    <row r="169" spans="1:12" s="35" customFormat="1">
      <c r="A169" s="23">
        <v>52</v>
      </c>
      <c r="B169" s="24" t="s">
        <v>97</v>
      </c>
      <c r="C169" s="25">
        <v>696397</v>
      </c>
      <c r="D169" s="25">
        <v>0</v>
      </c>
      <c r="E169" s="25">
        <v>1087829</v>
      </c>
      <c r="F169" s="25">
        <v>1729395</v>
      </c>
      <c r="G169" s="25">
        <f t="shared" ref="G169:G198" si="25">SUM(C169:F169)</f>
        <v>3513621</v>
      </c>
      <c r="H169" s="26">
        <v>1076.4200940860214</v>
      </c>
      <c r="I169" s="26" t="s">
        <v>206</v>
      </c>
      <c r="J169" s="26">
        <v>1681.4561155913977</v>
      </c>
      <c r="K169" s="26">
        <v>2673.1239919354834</v>
      </c>
      <c r="L169" s="26">
        <f t="shared" si="24"/>
        <v>5431.0002016129019</v>
      </c>
    </row>
    <row r="170" spans="1:12" s="35" customFormat="1">
      <c r="A170" s="34"/>
      <c r="B170" s="34" t="s">
        <v>177</v>
      </c>
      <c r="C170" s="17">
        <v>696397</v>
      </c>
      <c r="D170" s="17"/>
      <c r="E170" s="17">
        <v>914538</v>
      </c>
      <c r="F170" s="17">
        <v>1531504</v>
      </c>
      <c r="G170" s="27">
        <f>SUM(C170:F170)</f>
        <v>3142439</v>
      </c>
      <c r="H170" s="27">
        <v>1076.4200940860214</v>
      </c>
      <c r="I170" s="27"/>
      <c r="J170" s="27">
        <v>1413.6004032258063</v>
      </c>
      <c r="K170" s="27">
        <v>2367.2440860215052</v>
      </c>
      <c r="L170" s="27">
        <f t="shared" si="24"/>
        <v>4857.2645833333336</v>
      </c>
    </row>
    <row r="171" spans="1:12" s="35" customFormat="1">
      <c r="A171" s="34"/>
      <c r="B171" s="34" t="s">
        <v>178</v>
      </c>
      <c r="C171" s="17"/>
      <c r="D171" s="17"/>
      <c r="E171" s="17">
        <v>173291</v>
      </c>
      <c r="F171" s="17">
        <v>156175</v>
      </c>
      <c r="G171" s="27">
        <f t="shared" si="25"/>
        <v>329466</v>
      </c>
      <c r="H171" s="27"/>
      <c r="I171" s="27"/>
      <c r="J171" s="27">
        <v>267.85571236559139</v>
      </c>
      <c r="K171" s="27">
        <v>241.39952956989245</v>
      </c>
      <c r="L171" s="27">
        <f t="shared" si="24"/>
        <v>509.25524193548381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41716</v>
      </c>
      <c r="G172" s="27">
        <f t="shared" si="25"/>
        <v>41716</v>
      </c>
      <c r="H172" s="27"/>
      <c r="I172" s="27"/>
      <c r="J172" s="27"/>
      <c r="K172" s="27">
        <v>64.480376344086011</v>
      </c>
      <c r="L172" s="27">
        <f t="shared" si="24"/>
        <v>64.480376344086011</v>
      </c>
    </row>
    <row r="173" spans="1:12" s="35" customFormat="1">
      <c r="A173" s="23">
        <v>53</v>
      </c>
      <c r="B173" s="24" t="s">
        <v>98</v>
      </c>
      <c r="C173" s="25">
        <v>660000</v>
      </c>
      <c r="D173" s="25"/>
      <c r="E173" s="25">
        <v>1989800</v>
      </c>
      <c r="F173" s="25">
        <v>1429605</v>
      </c>
      <c r="G173" s="25">
        <f t="shared" si="25"/>
        <v>4079405</v>
      </c>
      <c r="H173" s="26">
        <v>1020.1612903225806</v>
      </c>
      <c r="I173" s="26" t="s">
        <v>206</v>
      </c>
      <c r="J173" s="26">
        <v>3075.6317204301072</v>
      </c>
      <c r="K173" s="26">
        <v>2209.7389112903224</v>
      </c>
      <c r="L173" s="26">
        <f t="shared" si="24"/>
        <v>6305.5319220430101</v>
      </c>
    </row>
    <row r="174" spans="1:12" s="35" customFormat="1">
      <c r="A174" s="34"/>
      <c r="B174" s="34" t="s">
        <v>180</v>
      </c>
      <c r="C174" s="17">
        <v>660000</v>
      </c>
      <c r="D174" s="17"/>
      <c r="E174" s="17">
        <v>1989800</v>
      </c>
      <c r="F174" s="17">
        <v>1429605</v>
      </c>
      <c r="G174" s="27">
        <f t="shared" si="25"/>
        <v>4079405</v>
      </c>
      <c r="H174" s="27">
        <v>1020.1612903225806</v>
      </c>
      <c r="I174" s="27"/>
      <c r="J174" s="27">
        <v>3075.6317204301072</v>
      </c>
      <c r="K174" s="27">
        <v>2209.7389112903224</v>
      </c>
      <c r="L174" s="27">
        <f t="shared" si="24"/>
        <v>6305.5319220430101</v>
      </c>
    </row>
    <row r="175" spans="1:12" s="35" customFormat="1">
      <c r="A175" s="23">
        <v>54</v>
      </c>
      <c r="B175" s="24" t="s">
        <v>100</v>
      </c>
      <c r="C175" s="25">
        <v>123761</v>
      </c>
      <c r="D175" s="25">
        <v>0</v>
      </c>
      <c r="E175" s="25">
        <v>1498040</v>
      </c>
      <c r="F175" s="25">
        <v>743110</v>
      </c>
      <c r="G175" s="25">
        <f t="shared" si="25"/>
        <v>2364911</v>
      </c>
      <c r="H175" s="26">
        <v>191.2972446236559</v>
      </c>
      <c r="I175" s="26" t="s">
        <v>206</v>
      </c>
      <c r="J175" s="26">
        <v>2315.5188172043008</v>
      </c>
      <c r="K175" s="26">
        <v>1148.6243279569892</v>
      </c>
      <c r="L175" s="26">
        <f t="shared" si="24"/>
        <v>3655.4403897849461</v>
      </c>
    </row>
    <row r="176" spans="1:12" s="35" customFormat="1">
      <c r="A176" s="34"/>
      <c r="B176" s="34" t="s">
        <v>181</v>
      </c>
      <c r="C176" s="17"/>
      <c r="D176" s="17"/>
      <c r="E176" s="17">
        <v>215766</v>
      </c>
      <c r="F176" s="17">
        <v>120222</v>
      </c>
      <c r="G176" s="27">
        <f t="shared" si="25"/>
        <v>335988</v>
      </c>
      <c r="H176" s="27"/>
      <c r="I176" s="27"/>
      <c r="J176" s="27">
        <v>333.50927419354838</v>
      </c>
      <c r="K176" s="27">
        <v>185.82701612903224</v>
      </c>
      <c r="L176" s="27">
        <f t="shared" si="24"/>
        <v>519.33629032258068</v>
      </c>
    </row>
    <row r="177" spans="1:12" s="35" customFormat="1">
      <c r="A177" s="34"/>
      <c r="B177" s="34" t="s">
        <v>182</v>
      </c>
      <c r="C177" s="17"/>
      <c r="D177" s="17"/>
      <c r="E177" s="17">
        <v>102714</v>
      </c>
      <c r="F177" s="17">
        <v>117257</v>
      </c>
      <c r="G177" s="27">
        <f t="shared" si="25"/>
        <v>219971</v>
      </c>
      <c r="H177" s="27"/>
      <c r="I177" s="27"/>
      <c r="J177" s="27">
        <v>158.7649193548387</v>
      </c>
      <c r="K177" s="27">
        <v>181.24401881720428</v>
      </c>
      <c r="L177" s="27">
        <f t="shared" si="24"/>
        <v>340.00893817204297</v>
      </c>
    </row>
    <row r="178" spans="1:12" s="35" customFormat="1">
      <c r="A178" s="34"/>
      <c r="B178" s="34" t="s">
        <v>183</v>
      </c>
      <c r="C178" s="17"/>
      <c r="D178" s="17"/>
      <c r="E178" s="17">
        <v>6900</v>
      </c>
      <c r="F178" s="17">
        <v>8046</v>
      </c>
      <c r="G178" s="27">
        <f t="shared" si="25"/>
        <v>14946</v>
      </c>
      <c r="H178" s="27"/>
      <c r="I178" s="27"/>
      <c r="J178" s="27">
        <v>10.66532258064516</v>
      </c>
      <c r="K178" s="27">
        <v>12.436693548387096</v>
      </c>
      <c r="L178" s="27">
        <f t="shared" si="24"/>
        <v>23.102016129032258</v>
      </c>
    </row>
    <row r="179" spans="1:12" s="35" customFormat="1">
      <c r="A179" s="34"/>
      <c r="B179" s="34" t="s">
        <v>184</v>
      </c>
      <c r="C179" s="17"/>
      <c r="D179" s="17"/>
      <c r="E179" s="17">
        <v>29993</v>
      </c>
      <c r="F179" s="17">
        <v>1664</v>
      </c>
      <c r="G179" s="27">
        <f t="shared" si="25"/>
        <v>31657</v>
      </c>
      <c r="H179" s="27"/>
      <c r="I179" s="27"/>
      <c r="J179" s="27">
        <v>46.360147849462358</v>
      </c>
      <c r="K179" s="27">
        <v>2.5720430107526879</v>
      </c>
      <c r="L179" s="27">
        <f t="shared" si="24"/>
        <v>48.932190860215044</v>
      </c>
    </row>
    <row r="180" spans="1:12" s="35" customFormat="1">
      <c r="A180" s="34"/>
      <c r="B180" s="34" t="s">
        <v>210</v>
      </c>
      <c r="C180" s="17"/>
      <c r="D180" s="17"/>
      <c r="E180" s="17"/>
      <c r="F180" s="17">
        <v>5640</v>
      </c>
      <c r="G180" s="27">
        <f t="shared" si="25"/>
        <v>5640</v>
      </c>
      <c r="H180" s="27"/>
      <c r="I180" s="27"/>
      <c r="J180" s="27"/>
      <c r="K180" s="27">
        <v>8.7177419354838701</v>
      </c>
      <c r="L180" s="27">
        <f t="shared" si="24"/>
        <v>8.7177419354838701</v>
      </c>
    </row>
    <row r="181" spans="1:12" s="35" customFormat="1">
      <c r="A181" s="34"/>
      <c r="B181" s="34" t="s">
        <v>186</v>
      </c>
      <c r="C181" s="17"/>
      <c r="D181" s="17"/>
      <c r="E181" s="17">
        <v>323981</v>
      </c>
      <c r="F181" s="17"/>
      <c r="G181" s="27">
        <f t="shared" si="25"/>
        <v>323981</v>
      </c>
      <c r="H181" s="27"/>
      <c r="I181" s="27"/>
      <c r="J181" s="27">
        <v>500.77708333333328</v>
      </c>
      <c r="K181" s="27"/>
      <c r="L181" s="27">
        <f t="shared" si="24"/>
        <v>500.77708333333328</v>
      </c>
    </row>
    <row r="182" spans="1:12" s="35" customFormat="1">
      <c r="A182" s="34"/>
      <c r="B182" s="34" t="s">
        <v>187</v>
      </c>
      <c r="C182" s="17">
        <v>123761</v>
      </c>
      <c r="D182" s="17"/>
      <c r="E182" s="17">
        <v>73742</v>
      </c>
      <c r="F182" s="17">
        <v>12476</v>
      </c>
      <c r="G182" s="27">
        <f t="shared" si="25"/>
        <v>209979</v>
      </c>
      <c r="H182" s="27">
        <v>191.2972446236559</v>
      </c>
      <c r="I182" s="27"/>
      <c r="J182" s="27">
        <v>113.98293010752687</v>
      </c>
      <c r="K182" s="27">
        <v>19.284139784946237</v>
      </c>
      <c r="L182" s="27">
        <f t="shared" si="24"/>
        <v>324.56431451612906</v>
      </c>
    </row>
    <row r="183" spans="1:12" s="35" customFormat="1">
      <c r="A183" s="34"/>
      <c r="B183" s="34" t="s">
        <v>188</v>
      </c>
      <c r="C183" s="17"/>
      <c r="D183" s="17"/>
      <c r="E183" s="17">
        <v>543047</v>
      </c>
      <c r="F183" s="17">
        <v>464684</v>
      </c>
      <c r="G183" s="27">
        <f t="shared" si="25"/>
        <v>1007731</v>
      </c>
      <c r="H183" s="27"/>
      <c r="I183" s="27"/>
      <c r="J183" s="27">
        <v>839.38716397849453</v>
      </c>
      <c r="K183" s="27">
        <v>718.26155913978494</v>
      </c>
      <c r="L183" s="27">
        <f t="shared" si="24"/>
        <v>1557.6487231182796</v>
      </c>
    </row>
    <row r="184" spans="1:12" s="35" customFormat="1">
      <c r="A184" s="34"/>
      <c r="B184" s="34" t="s">
        <v>189</v>
      </c>
      <c r="C184" s="17"/>
      <c r="D184" s="17"/>
      <c r="E184" s="17">
        <v>201897</v>
      </c>
      <c r="F184" s="17">
        <v>13121</v>
      </c>
      <c r="G184" s="27">
        <f t="shared" si="25"/>
        <v>215018</v>
      </c>
      <c r="H184" s="27"/>
      <c r="I184" s="27"/>
      <c r="J184" s="27">
        <v>312.07197580645158</v>
      </c>
      <c r="K184" s="27"/>
      <c r="L184" s="27">
        <f t="shared" si="24"/>
        <v>312.07197580645158</v>
      </c>
    </row>
    <row r="185" spans="1:12" s="35" customFormat="1">
      <c r="A185" s="18">
        <v>55</v>
      </c>
      <c r="B185" s="44" t="s">
        <v>101</v>
      </c>
      <c r="C185" s="20">
        <v>0</v>
      </c>
      <c r="D185" s="20">
        <v>58293</v>
      </c>
      <c r="E185" s="20">
        <v>2479397</v>
      </c>
      <c r="F185" s="20">
        <v>659320</v>
      </c>
      <c r="G185" s="20">
        <f t="shared" si="25"/>
        <v>3197010</v>
      </c>
      <c r="H185" s="21" t="s">
        <v>206</v>
      </c>
      <c r="I185" s="21">
        <v>90.10342741935483</v>
      </c>
      <c r="J185" s="21">
        <v>3832.4012768817202</v>
      </c>
      <c r="K185" s="21">
        <v>1019.1102150537633</v>
      </c>
      <c r="L185" s="21">
        <f t="shared" si="24"/>
        <v>4941.6149193548381</v>
      </c>
    </row>
    <row r="186" spans="1:12" s="35" customFormat="1">
      <c r="A186" s="34"/>
      <c r="B186" s="34" t="s">
        <v>190</v>
      </c>
      <c r="C186" s="17"/>
      <c r="D186" s="17"/>
      <c r="E186" s="17">
        <v>741255</v>
      </c>
      <c r="F186" s="17">
        <v>296162</v>
      </c>
      <c r="G186" s="27">
        <f t="shared" si="25"/>
        <v>1037417</v>
      </c>
      <c r="H186" s="27"/>
      <c r="I186" s="27"/>
      <c r="J186" s="27">
        <v>1145.7570564516127</v>
      </c>
      <c r="K186" s="27">
        <v>457.77728494623653</v>
      </c>
      <c r="L186" s="27">
        <f t="shared" si="24"/>
        <v>1603.5343413978492</v>
      </c>
    </row>
    <row r="187" spans="1:12" s="35" customFormat="1">
      <c r="A187" s="34"/>
      <c r="B187" s="34" t="s">
        <v>191</v>
      </c>
      <c r="C187" s="17"/>
      <c r="D187" s="17"/>
      <c r="E187" s="17">
        <v>586323</v>
      </c>
      <c r="F187" s="17">
        <v>41766</v>
      </c>
      <c r="G187" s="27">
        <f t="shared" si="25"/>
        <v>628089</v>
      </c>
      <c r="H187" s="27"/>
      <c r="I187" s="27"/>
      <c r="J187" s="27">
        <v>906.27883064516129</v>
      </c>
      <c r="K187" s="27">
        <v>64.557661290322585</v>
      </c>
      <c r="L187" s="27">
        <f t="shared" si="24"/>
        <v>970.83649193548388</v>
      </c>
    </row>
    <row r="188" spans="1:12" s="35" customFormat="1">
      <c r="A188" s="34"/>
      <c r="B188" s="34" t="s">
        <v>192</v>
      </c>
      <c r="C188" s="17"/>
      <c r="D188" s="17">
        <v>58293</v>
      </c>
      <c r="E188" s="17">
        <v>343783</v>
      </c>
      <c r="F188" s="17">
        <v>134208</v>
      </c>
      <c r="G188" s="27">
        <f t="shared" si="25"/>
        <v>536284</v>
      </c>
      <c r="H188" s="27"/>
      <c r="I188" s="27">
        <v>90.10342741935483</v>
      </c>
      <c r="J188" s="27">
        <v>531.38501344086012</v>
      </c>
      <c r="K188" s="27">
        <v>207.44516129032255</v>
      </c>
      <c r="L188" s="27">
        <f t="shared" si="24"/>
        <v>828.93360215053747</v>
      </c>
    </row>
    <row r="189" spans="1:12" s="35" customFormat="1">
      <c r="A189" s="34"/>
      <c r="B189" s="34" t="s">
        <v>193</v>
      </c>
      <c r="C189" s="17"/>
      <c r="D189" s="17"/>
      <c r="E189" s="17">
        <v>190314</v>
      </c>
      <c r="F189" s="17">
        <v>25502</v>
      </c>
      <c r="G189" s="27">
        <f t="shared" si="25"/>
        <v>215816</v>
      </c>
      <c r="H189" s="27"/>
      <c r="I189" s="27"/>
      <c r="J189" s="27">
        <v>294.16814516129034</v>
      </c>
      <c r="K189" s="27">
        <v>39.41841397849462</v>
      </c>
      <c r="L189" s="27">
        <f t="shared" si="24"/>
        <v>333.58655913978498</v>
      </c>
    </row>
    <row r="190" spans="1:12" s="35" customFormat="1">
      <c r="A190" s="34"/>
      <c r="B190" s="34" t="s">
        <v>194</v>
      </c>
      <c r="C190" s="17"/>
      <c r="D190" s="17"/>
      <c r="E190" s="17"/>
      <c r="F190" s="17">
        <v>10198</v>
      </c>
      <c r="G190" s="27">
        <f t="shared" si="25"/>
        <v>10198</v>
      </c>
      <c r="H190" s="27"/>
      <c r="I190" s="27"/>
      <c r="J190" s="27"/>
      <c r="K190" s="27">
        <v>15.763037634408601</v>
      </c>
      <c r="L190" s="27">
        <f t="shared" si="24"/>
        <v>15.763037634408601</v>
      </c>
    </row>
    <row r="191" spans="1:12" s="35" customFormat="1" ht="30">
      <c r="A191" s="34"/>
      <c r="B191" s="38" t="s">
        <v>195</v>
      </c>
      <c r="C191" s="17"/>
      <c r="D191" s="17"/>
      <c r="E191" s="17">
        <v>113839</v>
      </c>
      <c r="F191" s="17"/>
      <c r="G191" s="27">
        <f t="shared" si="25"/>
        <v>113839</v>
      </c>
      <c r="H191" s="27"/>
      <c r="I191" s="27"/>
      <c r="J191" s="27">
        <v>175.9608198924731</v>
      </c>
      <c r="K191" s="27"/>
      <c r="L191" s="27">
        <f t="shared" si="24"/>
        <v>175.9608198924731</v>
      </c>
    </row>
    <row r="192" spans="1:12" s="35" customFormat="1">
      <c r="A192" s="34"/>
      <c r="B192" s="34" t="s">
        <v>196</v>
      </c>
      <c r="C192" s="17"/>
      <c r="D192" s="17"/>
      <c r="E192" s="17">
        <v>468767</v>
      </c>
      <c r="F192" s="17">
        <v>141248</v>
      </c>
      <c r="G192" s="27">
        <f t="shared" si="25"/>
        <v>610015</v>
      </c>
      <c r="H192" s="27"/>
      <c r="I192" s="27"/>
      <c r="J192" s="27">
        <v>724.57264784946233</v>
      </c>
      <c r="K192" s="27">
        <v>218.32688172043009</v>
      </c>
      <c r="L192" s="27">
        <f t="shared" si="24"/>
        <v>942.89952956989237</v>
      </c>
    </row>
    <row r="193" spans="1:12" s="35" customFormat="1">
      <c r="A193" s="34"/>
      <c r="B193" s="34" t="s">
        <v>197</v>
      </c>
      <c r="C193" s="17"/>
      <c r="D193" s="17"/>
      <c r="E193" s="17">
        <v>12578</v>
      </c>
      <c r="F193" s="17"/>
      <c r="G193" s="27">
        <f t="shared" si="25"/>
        <v>12578</v>
      </c>
      <c r="H193" s="27"/>
      <c r="I193" s="27"/>
      <c r="J193" s="27">
        <v>19.441801075268817</v>
      </c>
      <c r="K193" s="27"/>
      <c r="L193" s="27">
        <f t="shared" si="24"/>
        <v>19.441801075268817</v>
      </c>
    </row>
    <row r="194" spans="1:12" s="35" customFormat="1">
      <c r="A194" s="34"/>
      <c r="B194" s="34" t="s">
        <v>198</v>
      </c>
      <c r="C194" s="17"/>
      <c r="D194" s="17"/>
      <c r="E194" s="17">
        <v>22538</v>
      </c>
      <c r="F194" s="17">
        <v>10236</v>
      </c>
      <c r="G194" s="27">
        <f t="shared" si="25"/>
        <v>32774</v>
      </c>
      <c r="H194" s="27"/>
      <c r="I194" s="27"/>
      <c r="J194" s="27">
        <v>34.836962365591397</v>
      </c>
      <c r="K194" s="27">
        <v>15.821774193548386</v>
      </c>
      <c r="L194" s="27">
        <f t="shared" si="24"/>
        <v>50.658736559139783</v>
      </c>
    </row>
    <row r="195" spans="1:12">
      <c r="A195" s="45">
        <v>56</v>
      </c>
      <c r="B195" s="46" t="s">
        <v>103</v>
      </c>
      <c r="C195" s="47">
        <v>94188</v>
      </c>
      <c r="D195" s="47">
        <v>0</v>
      </c>
      <c r="E195" s="47">
        <v>2704446</v>
      </c>
      <c r="F195" s="47">
        <v>1733695</v>
      </c>
      <c r="G195" s="47">
        <f t="shared" si="25"/>
        <v>4532329</v>
      </c>
      <c r="H195" s="48">
        <v>145.58629032258062</v>
      </c>
      <c r="I195" s="48" t="s">
        <v>206</v>
      </c>
      <c r="J195" s="48">
        <v>4180.2592741935487</v>
      </c>
      <c r="K195" s="48">
        <v>2679.770497311828</v>
      </c>
      <c r="L195" s="48">
        <f t="shared" si="24"/>
        <v>7005.6160618279573</v>
      </c>
    </row>
    <row r="196" spans="1:12">
      <c r="A196" s="49"/>
      <c r="B196" s="50" t="s">
        <v>199</v>
      </c>
      <c r="C196" s="51"/>
      <c r="D196" s="51">
        <v>0</v>
      </c>
      <c r="E196" s="51">
        <v>1868586</v>
      </c>
      <c r="F196" s="51">
        <v>1154740</v>
      </c>
      <c r="G196" s="51">
        <f t="shared" si="25"/>
        <v>3023326</v>
      </c>
      <c r="H196" s="52"/>
      <c r="I196" s="52" t="s">
        <v>206</v>
      </c>
      <c r="J196" s="52">
        <v>2888.2713709677419</v>
      </c>
      <c r="K196" s="52">
        <v>1784.8803763440858</v>
      </c>
      <c r="L196" s="52">
        <f t="shared" si="24"/>
        <v>4673.1517473118274</v>
      </c>
    </row>
    <row r="197" spans="1:12">
      <c r="A197" s="49"/>
      <c r="B197" s="50" t="s">
        <v>200</v>
      </c>
      <c r="C197" s="51">
        <v>94188</v>
      </c>
      <c r="D197" s="51"/>
      <c r="E197" s="51">
        <v>835860</v>
      </c>
      <c r="F197" s="51">
        <v>578955</v>
      </c>
      <c r="G197" s="51">
        <f t="shared" si="25"/>
        <v>1509003</v>
      </c>
      <c r="H197" s="52">
        <v>145.58629032258062</v>
      </c>
      <c r="I197" s="52"/>
      <c r="J197" s="52">
        <v>1291.9879032258063</v>
      </c>
      <c r="K197" s="52">
        <v>894.89012096774184</v>
      </c>
      <c r="L197" s="52">
        <f t="shared" si="24"/>
        <v>2332.464314516129</v>
      </c>
    </row>
    <row r="198" spans="1:12">
      <c r="A198" s="53">
        <v>57</v>
      </c>
      <c r="B198" s="54" t="s">
        <v>104</v>
      </c>
      <c r="C198" s="55">
        <v>338441</v>
      </c>
      <c r="D198" s="55">
        <v>0</v>
      </c>
      <c r="E198" s="55">
        <v>590549</v>
      </c>
      <c r="F198" s="55">
        <v>541752</v>
      </c>
      <c r="G198" s="55">
        <f t="shared" si="25"/>
        <v>1470742</v>
      </c>
      <c r="H198" s="56">
        <v>523.12788978494621</v>
      </c>
      <c r="I198" s="56" t="s">
        <v>206</v>
      </c>
      <c r="J198" s="56">
        <v>912.81095430107518</v>
      </c>
      <c r="K198" s="56">
        <v>837.38548387096762</v>
      </c>
      <c r="L198" s="56">
        <f t="shared" si="24"/>
        <v>2273.3243279569888</v>
      </c>
    </row>
    <row r="199" spans="1:12">
      <c r="A199" s="57"/>
      <c r="B199" s="58" t="s">
        <v>201</v>
      </c>
      <c r="C199" s="59">
        <v>338441</v>
      </c>
      <c r="D199" s="59"/>
      <c r="E199" s="59">
        <v>64960.39</v>
      </c>
      <c r="F199" s="59">
        <v>65010.239999999998</v>
      </c>
      <c r="G199" s="59">
        <f>SUM(C199:F199)</f>
        <v>468411.63</v>
      </c>
      <c r="H199" s="9">
        <v>523.12788978494621</v>
      </c>
      <c r="I199" s="9"/>
      <c r="J199" s="9">
        <v>100.40920497311828</v>
      </c>
      <c r="K199" s="9">
        <v>100.48625806451612</v>
      </c>
      <c r="L199" s="9">
        <f t="shared" si="24"/>
        <v>724.0233528225807</v>
      </c>
    </row>
    <row r="200" spans="1:12">
      <c r="A200" s="60"/>
      <c r="B200" s="58" t="s">
        <v>202</v>
      </c>
      <c r="C200" s="61"/>
      <c r="D200" s="61"/>
      <c r="E200" s="61">
        <v>525588.61</v>
      </c>
      <c r="F200" s="61">
        <v>476741.76</v>
      </c>
      <c r="G200" s="59">
        <f>SUM(C200:F200)</f>
        <v>1002330.37</v>
      </c>
      <c r="H200" s="62"/>
      <c r="I200" s="62"/>
      <c r="J200" s="62">
        <v>812.40174932795685</v>
      </c>
      <c r="K200" s="62">
        <v>736.89922580645157</v>
      </c>
      <c r="L200" s="9">
        <f t="shared" si="24"/>
        <v>1549.3009751344084</v>
      </c>
    </row>
    <row r="201" spans="1:12">
      <c r="A201" s="63">
        <v>58</v>
      </c>
      <c r="B201" s="64" t="s">
        <v>106</v>
      </c>
      <c r="C201" s="65">
        <v>1013442</v>
      </c>
      <c r="D201" s="65">
        <v>0</v>
      </c>
      <c r="E201" s="65">
        <v>1667243</v>
      </c>
      <c r="F201" s="65">
        <v>1127912</v>
      </c>
      <c r="G201" s="65">
        <f>SUM(C201:F201)</f>
        <v>3808597</v>
      </c>
      <c r="H201" s="13">
        <v>1566.4762096774193</v>
      </c>
      <c r="I201" s="13" t="s">
        <v>206</v>
      </c>
      <c r="J201" s="13">
        <v>2577.0557123655913</v>
      </c>
      <c r="K201" s="13">
        <v>1743.4123655913977</v>
      </c>
      <c r="L201" s="13">
        <f t="shared" si="24"/>
        <v>5886.9442876344074</v>
      </c>
    </row>
    <row r="202" spans="1:12">
      <c r="A202" s="66"/>
      <c r="B202" s="67" t="s">
        <v>203</v>
      </c>
      <c r="C202" s="68">
        <v>1013442</v>
      </c>
      <c r="D202" s="68">
        <v>0</v>
      </c>
      <c r="E202" s="68">
        <v>1667243</v>
      </c>
      <c r="F202" s="68">
        <v>1127912</v>
      </c>
      <c r="G202" s="68">
        <f>SUM(C202:F202)</f>
        <v>3808597</v>
      </c>
      <c r="H202" s="30">
        <v>1566.4762096774193</v>
      </c>
      <c r="I202" s="30" t="s">
        <v>206</v>
      </c>
      <c r="J202" s="30">
        <v>2577.0557123655913</v>
      </c>
      <c r="K202" s="30">
        <v>1743.4123655913977</v>
      </c>
      <c r="L202" s="30">
        <f t="shared" si="24"/>
        <v>5886.9442876344074</v>
      </c>
    </row>
    <row r="203" spans="1:12">
      <c r="B203" s="69" t="s">
        <v>107</v>
      </c>
      <c r="C203" s="70">
        <f t="shared" ref="C203:I203" si="26">C7+C9+C14+C16+C19+C24+C30+C32+C34+C41+C43+C46+C48+C50+C57+C59+C61+C63+C67+C69+C72+C75+C77+C80+C82+C89+C96+C98+C101+C103+C105+C107+C109+C111+C114+C116+C118+C126+C128+C130+C132+C135+C137+C144+C148+C150+C152+C161+C163+C165+C167+C169+C173+C175+C185+C195+C198+C201</f>
        <v>17357504</v>
      </c>
      <c r="D203" s="70">
        <f t="shared" si="26"/>
        <v>2827537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104619169</v>
      </c>
      <c r="F203" s="70">
        <f t="shared" ref="F203" si="27">F7+F9+F14+F16+F19+F24+F30+F32+F34+F41+F43+F46+F48+F50+F57+F59+F61+F63+F67+F69+F72+F75+F77+F80+F82+F89+F96+F98+F101+F103+F105+F107+F109+F111+F114+F116+F118+F126+F128+F130+F132+F135+F137+F144+F148+F150+F152+F161+F163+F165+F167+F169+F173+F175+F185+F195+F198+F201</f>
        <v>52900328</v>
      </c>
      <c r="G203" s="71">
        <f>C203+D203+E203+F203</f>
        <v>177704538</v>
      </c>
      <c r="H203" s="72">
        <f t="shared" si="26"/>
        <v>26829.475268817201</v>
      </c>
      <c r="I203" s="72">
        <f t="shared" si="26"/>
        <v>4370.5209005376346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161709.73702956986</v>
      </c>
      <c r="K203" s="72">
        <f t="shared" ref="K203" si="28">K7+K9+K14+K16+K19+K24+K30+K32+K34+K41+K43+K46+K48+K50+K57+K59+K61+K63+K67+K69+K72+K75+K77+K80+K82+K89+K96+K98+K101+K103+K105+K107+K109+K111+K114+K116+K118+K126+K128+K130+K132+K135+K137+K144+K148+K150+K152+K161+K163+K165+K167+K169+K173+K175+K185+K195+K198+K201</f>
        <v>81767.980107526848</v>
      </c>
      <c r="L203" s="72">
        <f>H203+I203+J203+K203</f>
        <v>274677.71330645157</v>
      </c>
    </row>
    <row r="204" spans="1:12">
      <c r="C204" s="2" t="s">
        <v>204</v>
      </c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7" activePane="bottomRight" state="frozen"/>
      <selection pane="topRight" activeCell="I1" sqref="I1"/>
      <selection pane="bottomLeft" activeCell="A29" sqref="A29"/>
      <selection pane="bottomRight" activeCell="I206" sqref="I206:I210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213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77" t="s">
        <v>10</v>
      </c>
      <c r="H6" s="77" t="s">
        <v>6</v>
      </c>
      <c r="I6" s="77" t="s">
        <v>7</v>
      </c>
      <c r="J6" s="77" t="s">
        <v>8</v>
      </c>
      <c r="K6" s="77" t="s">
        <v>9</v>
      </c>
      <c r="L6" s="77" t="s">
        <v>10</v>
      </c>
    </row>
    <row r="7" spans="1:13" s="14" customFormat="1">
      <c r="A7" s="10">
        <v>1</v>
      </c>
      <c r="B7" s="11" t="s">
        <v>11</v>
      </c>
      <c r="C7" s="12">
        <v>559241</v>
      </c>
      <c r="D7" s="12">
        <v>112327</v>
      </c>
      <c r="E7" s="12">
        <v>1430665</v>
      </c>
      <c r="F7" s="12">
        <v>354728</v>
      </c>
      <c r="G7" s="12">
        <f>SUM(C7:F7)</f>
        <v>2456961</v>
      </c>
      <c r="H7" s="13">
        <v>864.41821236559133</v>
      </c>
      <c r="I7" s="13">
        <v>173.62372311827954</v>
      </c>
      <c r="J7" s="13">
        <v>2211.3773521505373</v>
      </c>
      <c r="K7" s="13">
        <v>548.30268817204296</v>
      </c>
      <c r="L7" s="13">
        <f>H7+I7+J7+K7</f>
        <v>3797.7219758064512</v>
      </c>
    </row>
    <row r="8" spans="1:13" s="14" customFormat="1">
      <c r="A8" s="15"/>
      <c r="B8" s="16" t="s">
        <v>13</v>
      </c>
      <c r="C8" s="17">
        <v>559241</v>
      </c>
      <c r="D8" s="17">
        <v>112327</v>
      </c>
      <c r="E8" s="17">
        <v>1430665</v>
      </c>
      <c r="F8" s="17">
        <v>354728</v>
      </c>
      <c r="G8" s="17">
        <f t="shared" ref="G8:L8" si="0">G7</f>
        <v>2456961</v>
      </c>
      <c r="H8" s="17">
        <v>864.41821236559133</v>
      </c>
      <c r="I8" s="17"/>
      <c r="J8" s="17">
        <v>2211.3773521505373</v>
      </c>
      <c r="K8" s="17">
        <v>548.30268817204296</v>
      </c>
      <c r="L8" s="17">
        <f t="shared" si="0"/>
        <v>3797.7219758064512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309954</v>
      </c>
      <c r="F9" s="20">
        <v>475758</v>
      </c>
      <c r="G9" s="20">
        <f>SUM(C9:F9)</f>
        <v>785712</v>
      </c>
      <c r="H9" s="21" t="s">
        <v>206</v>
      </c>
      <c r="I9" s="21" t="s">
        <v>206</v>
      </c>
      <c r="J9" s="21">
        <v>479.095564516129</v>
      </c>
      <c r="K9" s="21">
        <v>735.378629032258</v>
      </c>
      <c r="L9" s="21">
        <f t="shared" ref="L9:L30" si="1">H9+I9+J9+K9</f>
        <v>1214.4741935483871</v>
      </c>
    </row>
    <row r="10" spans="1:13" s="14" customFormat="1">
      <c r="A10" s="16"/>
      <c r="B10" s="16" t="s">
        <v>16</v>
      </c>
      <c r="C10" s="17"/>
      <c r="D10" s="17"/>
      <c r="E10" s="17">
        <v>17047.47</v>
      </c>
      <c r="F10" s="17">
        <v>237879</v>
      </c>
      <c r="G10" s="17">
        <f>E10+F10</f>
        <v>254926.47</v>
      </c>
      <c r="H10" s="17"/>
      <c r="I10" s="17"/>
      <c r="J10" s="17">
        <v>26.350256048387095</v>
      </c>
      <c r="K10" s="17">
        <v>367.689314516129</v>
      </c>
      <c r="L10" s="17">
        <f t="shared" si="1"/>
        <v>394.03957056451611</v>
      </c>
    </row>
    <row r="11" spans="1:13" s="14" customFormat="1">
      <c r="A11" s="16"/>
      <c r="B11" s="16" t="s">
        <v>18</v>
      </c>
      <c r="C11" s="17"/>
      <c r="D11" s="17"/>
      <c r="E11" s="17">
        <v>179773.31999999998</v>
      </c>
      <c r="F11" s="17">
        <v>233121.41999999998</v>
      </c>
      <c r="G11" s="17">
        <f>E11+F11</f>
        <v>412894.74</v>
      </c>
      <c r="H11" s="17"/>
      <c r="I11" s="17"/>
      <c r="J11" s="17">
        <v>277.87542741935476</v>
      </c>
      <c r="K11" s="17">
        <v>360.3355282258064</v>
      </c>
      <c r="L11" s="17">
        <f t="shared" si="1"/>
        <v>638.21095564516122</v>
      </c>
    </row>
    <row r="12" spans="1:13" s="14" customFormat="1">
      <c r="A12" s="16"/>
      <c r="B12" s="16" t="s">
        <v>20</v>
      </c>
      <c r="C12" s="17"/>
      <c r="D12" s="17"/>
      <c r="E12" s="17">
        <v>34094.94</v>
      </c>
      <c r="F12" s="17">
        <v>4757.58</v>
      </c>
      <c r="G12" s="17">
        <f>E12+F12</f>
        <v>38852.520000000004</v>
      </c>
      <c r="H12" s="17"/>
      <c r="I12" s="17"/>
      <c r="J12" s="17">
        <v>52.70051209677419</v>
      </c>
      <c r="K12" s="17">
        <v>7.3537862903225797</v>
      </c>
      <c r="L12" s="17">
        <f t="shared" si="1"/>
        <v>60.054298387096772</v>
      </c>
    </row>
    <row r="13" spans="1:13" s="14" customFormat="1">
      <c r="A13" s="22"/>
      <c r="B13" s="22" t="s">
        <v>22</v>
      </c>
      <c r="C13" s="17"/>
      <c r="D13" s="17"/>
      <c r="E13" s="17">
        <v>79038.27</v>
      </c>
      <c r="F13" s="17"/>
      <c r="G13" s="17">
        <f>E13+F13</f>
        <v>79038.27</v>
      </c>
      <c r="H13" s="17"/>
      <c r="I13" s="17"/>
      <c r="J13" s="17">
        <v>122.1693689516129</v>
      </c>
      <c r="K13" s="17"/>
      <c r="L13" s="17">
        <f t="shared" si="1"/>
        <v>122.1693689516129</v>
      </c>
    </row>
    <row r="14" spans="1:13" s="14" customFormat="1">
      <c r="A14" s="23">
        <v>3</v>
      </c>
      <c r="B14" s="24" t="s">
        <v>14</v>
      </c>
      <c r="C14" s="25">
        <v>6670</v>
      </c>
      <c r="D14" s="25">
        <v>0</v>
      </c>
      <c r="E14" s="25">
        <v>1009501</v>
      </c>
      <c r="F14" s="25">
        <v>1086041</v>
      </c>
      <c r="G14" s="25">
        <f>SUM(C14:F14)</f>
        <v>2102212</v>
      </c>
      <c r="H14" s="26">
        <v>10.309811827956988</v>
      </c>
      <c r="I14" s="26" t="s">
        <v>206</v>
      </c>
      <c r="J14" s="26">
        <v>1560.3846102150537</v>
      </c>
      <c r="K14" s="26">
        <v>1678.6924059139783</v>
      </c>
      <c r="L14" s="26">
        <f t="shared" si="1"/>
        <v>3249.3868279569888</v>
      </c>
    </row>
    <row r="15" spans="1:13" s="14" customFormat="1">
      <c r="A15" s="16"/>
      <c r="B15" s="16" t="s">
        <v>25</v>
      </c>
      <c r="C15" s="17"/>
      <c r="D15" s="17"/>
      <c r="E15" s="17">
        <v>1009501</v>
      </c>
      <c r="F15" s="17">
        <v>1086041</v>
      </c>
      <c r="G15" s="17">
        <f>F15+E15</f>
        <v>2095542</v>
      </c>
      <c r="H15" s="17"/>
      <c r="I15" s="17"/>
      <c r="J15" s="17">
        <v>1560.3846102150537</v>
      </c>
      <c r="K15" s="17">
        <v>1678.6924059139783</v>
      </c>
      <c r="L15" s="17">
        <f t="shared" si="1"/>
        <v>3239.077016129032</v>
      </c>
    </row>
    <row r="16" spans="1:13" s="14" customFormat="1">
      <c r="A16" s="23">
        <v>4</v>
      </c>
      <c r="B16" s="24" t="s">
        <v>15</v>
      </c>
      <c r="C16" s="25">
        <v>252357</v>
      </c>
      <c r="D16" s="25">
        <v>0</v>
      </c>
      <c r="E16" s="25">
        <v>1027858</v>
      </c>
      <c r="F16" s="25">
        <v>467500</v>
      </c>
      <c r="G16" s="25">
        <f>SUM(C16:F16)</f>
        <v>1747715</v>
      </c>
      <c r="H16" s="26">
        <v>390.06794354838706</v>
      </c>
      <c r="I16" s="26" t="s">
        <v>206</v>
      </c>
      <c r="J16" s="26">
        <v>1588.759005376344</v>
      </c>
      <c r="K16" s="26">
        <v>722.61424731182797</v>
      </c>
      <c r="L16" s="26">
        <f t="shared" si="1"/>
        <v>2701.4411962365593</v>
      </c>
    </row>
    <row r="17" spans="1:12" s="14" customFormat="1">
      <c r="A17" s="16"/>
      <c r="B17" s="16" t="s">
        <v>28</v>
      </c>
      <c r="C17" s="17">
        <v>252357</v>
      </c>
      <c r="D17" s="17"/>
      <c r="E17" s="17">
        <v>98261</v>
      </c>
      <c r="F17" s="17">
        <v>67963</v>
      </c>
      <c r="G17" s="17">
        <f>SUM(C17:F17)</f>
        <v>418581</v>
      </c>
      <c r="H17" s="17">
        <v>390.06794354838706</v>
      </c>
      <c r="I17" s="17"/>
      <c r="J17" s="17">
        <v>151.88192204301072</v>
      </c>
      <c r="K17" s="17">
        <v>105.05033602150536</v>
      </c>
      <c r="L17" s="17">
        <f t="shared" si="1"/>
        <v>647.0002016129032</v>
      </c>
    </row>
    <row r="18" spans="1:12" s="14" customFormat="1">
      <c r="A18" s="16"/>
      <c r="B18" s="16" t="s">
        <v>30</v>
      </c>
      <c r="C18" s="17">
        <v>33422</v>
      </c>
      <c r="D18" s="17"/>
      <c r="E18" s="17">
        <v>929597</v>
      </c>
      <c r="F18" s="17">
        <v>399537</v>
      </c>
      <c r="G18" s="17">
        <f t="shared" ref="G18:G30" si="2">SUM(C18:F18)</f>
        <v>1362556</v>
      </c>
      <c r="H18" s="17"/>
      <c r="I18" s="17"/>
      <c r="J18" s="17">
        <v>1436.8770833333331</v>
      </c>
      <c r="K18" s="17">
        <v>617.56391129032249</v>
      </c>
      <c r="L18" s="17">
        <f t="shared" si="1"/>
        <v>2054.4409946236556</v>
      </c>
    </row>
    <row r="19" spans="1:12" s="14" customFormat="1">
      <c r="A19" s="23">
        <v>5</v>
      </c>
      <c r="B19" s="24" t="s">
        <v>17</v>
      </c>
      <c r="C19" s="25">
        <v>272748</v>
      </c>
      <c r="D19" s="25">
        <v>145098</v>
      </c>
      <c r="E19" s="25">
        <v>4406127</v>
      </c>
      <c r="F19" s="25">
        <v>1752411</v>
      </c>
      <c r="G19" s="25">
        <f t="shared" si="2"/>
        <v>6576384</v>
      </c>
      <c r="H19" s="26">
        <v>421.58629032258062</v>
      </c>
      <c r="I19" s="26">
        <v>224.27782258064516</v>
      </c>
      <c r="J19" s="26">
        <v>6810.545766129032</v>
      </c>
      <c r="K19" s="26">
        <v>2708.6997983870965</v>
      </c>
      <c r="L19" s="26">
        <f t="shared" si="1"/>
        <v>10165.109677419354</v>
      </c>
    </row>
    <row r="20" spans="1:12" s="14" customFormat="1">
      <c r="A20" s="16"/>
      <c r="B20" s="16" t="s">
        <v>33</v>
      </c>
      <c r="C20" s="17">
        <v>272748</v>
      </c>
      <c r="D20" s="17">
        <v>145098</v>
      </c>
      <c r="E20" s="17">
        <v>1409960</v>
      </c>
      <c r="F20" s="17">
        <v>105144</v>
      </c>
      <c r="G20" s="17">
        <f t="shared" si="2"/>
        <v>1932950</v>
      </c>
      <c r="H20" s="17">
        <v>421.58629032258062</v>
      </c>
      <c r="I20" s="17">
        <v>224.27782258064516</v>
      </c>
      <c r="J20" s="17">
        <v>2179.3736559139784</v>
      </c>
      <c r="K20" s="17">
        <v>162.52096774193546</v>
      </c>
      <c r="L20" s="17">
        <f t="shared" si="1"/>
        <v>2987.7587365591398</v>
      </c>
    </row>
    <row r="21" spans="1:12" s="14" customFormat="1">
      <c r="A21" s="16"/>
      <c r="B21" s="16" t="s">
        <v>35</v>
      </c>
      <c r="C21" s="17"/>
      <c r="D21" s="17"/>
      <c r="E21" s="17">
        <v>1277777</v>
      </c>
      <c r="F21" s="17">
        <v>911254</v>
      </c>
      <c r="G21" s="17">
        <f t="shared" si="2"/>
        <v>2189031</v>
      </c>
      <c r="H21" s="17"/>
      <c r="I21" s="17"/>
      <c r="J21" s="17">
        <v>1975.0585349462363</v>
      </c>
      <c r="K21" s="17">
        <v>1408.5243279569891</v>
      </c>
      <c r="L21" s="17">
        <f t="shared" si="1"/>
        <v>3383.5828629032253</v>
      </c>
    </row>
    <row r="22" spans="1:12" s="14" customFormat="1">
      <c r="A22" s="16"/>
      <c r="B22" s="16" t="s">
        <v>37</v>
      </c>
      <c r="C22" s="17"/>
      <c r="D22" s="17"/>
      <c r="E22" s="17">
        <v>1454022</v>
      </c>
      <c r="F22" s="17">
        <v>473151</v>
      </c>
      <c r="G22" s="17">
        <f t="shared" si="2"/>
        <v>1927173</v>
      </c>
      <c r="H22" s="17"/>
      <c r="I22" s="17"/>
      <c r="J22" s="17">
        <v>2247.4802419354837</v>
      </c>
      <c r="K22" s="17">
        <v>731.34899193548381</v>
      </c>
      <c r="L22" s="17">
        <f t="shared" si="1"/>
        <v>2978.8292338709675</v>
      </c>
    </row>
    <row r="23" spans="1:12" s="14" customFormat="1">
      <c r="A23" s="16"/>
      <c r="B23" s="16" t="s">
        <v>39</v>
      </c>
      <c r="C23" s="17"/>
      <c r="D23" s="17"/>
      <c r="E23" s="17">
        <v>264368</v>
      </c>
      <c r="F23" s="17">
        <v>262862</v>
      </c>
      <c r="G23" s="17">
        <f t="shared" si="2"/>
        <v>527230</v>
      </c>
      <c r="H23" s="17"/>
      <c r="I23" s="17"/>
      <c r="J23" s="17">
        <v>408.63333333333327</v>
      </c>
      <c r="K23" s="17">
        <v>406.30551075268812</v>
      </c>
      <c r="L23" s="17">
        <f t="shared" si="1"/>
        <v>814.93884408602139</v>
      </c>
    </row>
    <row r="24" spans="1:12" s="14" customFormat="1" ht="15.75" customHeight="1">
      <c r="A24" s="23">
        <v>6</v>
      </c>
      <c r="B24" s="24" t="s">
        <v>19</v>
      </c>
      <c r="C24" s="25">
        <v>9236</v>
      </c>
      <c r="D24" s="25">
        <v>0</v>
      </c>
      <c r="E24" s="25">
        <v>931930</v>
      </c>
      <c r="F24" s="25">
        <v>843857</v>
      </c>
      <c r="G24" s="25">
        <f t="shared" si="2"/>
        <v>1785023</v>
      </c>
      <c r="H24" s="26">
        <v>14.276075268817204</v>
      </c>
      <c r="I24" s="26" t="s">
        <v>206</v>
      </c>
      <c r="J24" s="26">
        <v>1440.4831989247309</v>
      </c>
      <c r="K24" s="26">
        <v>1304.3488575268816</v>
      </c>
      <c r="L24" s="26">
        <f t="shared" si="1"/>
        <v>2759.1081317204298</v>
      </c>
    </row>
    <row r="25" spans="1:12" s="14" customFormat="1">
      <c r="A25" s="16"/>
      <c r="B25" s="16" t="s">
        <v>42</v>
      </c>
      <c r="C25" s="17">
        <v>9236</v>
      </c>
      <c r="D25" s="17"/>
      <c r="E25" s="17">
        <v>43800.71</v>
      </c>
      <c r="F25" s="17">
        <v>59069.990000000005</v>
      </c>
      <c r="G25" s="17">
        <f t="shared" si="2"/>
        <v>112106.70000000001</v>
      </c>
      <c r="H25" s="17">
        <v>14.276075268817204</v>
      </c>
      <c r="I25" s="17"/>
      <c r="J25" s="17">
        <v>67.70271034946235</v>
      </c>
      <c r="K25" s="17">
        <v>91.304420026881729</v>
      </c>
      <c r="L25" s="17">
        <f t="shared" si="1"/>
        <v>173.28320564516127</v>
      </c>
    </row>
    <row r="26" spans="1:12" s="14" customFormat="1">
      <c r="A26" s="16"/>
      <c r="B26" s="16" t="s">
        <v>44</v>
      </c>
      <c r="C26" s="17"/>
      <c r="D26" s="17"/>
      <c r="E26" s="17">
        <v>314060.41000000003</v>
      </c>
      <c r="F26" s="17">
        <v>226153.67600000001</v>
      </c>
      <c r="G26" s="17">
        <f t="shared" si="2"/>
        <v>540214.08600000001</v>
      </c>
      <c r="H26" s="17"/>
      <c r="I26" s="17"/>
      <c r="J26" s="17">
        <v>485.44283803763443</v>
      </c>
      <c r="K26" s="17">
        <v>349.56549381720424</v>
      </c>
      <c r="L26" s="17">
        <f t="shared" si="1"/>
        <v>835.00833185483862</v>
      </c>
    </row>
    <row r="27" spans="1:12" s="14" customFormat="1">
      <c r="A27" s="16"/>
      <c r="B27" s="16" t="s">
        <v>46</v>
      </c>
      <c r="C27" s="17"/>
      <c r="D27" s="17"/>
      <c r="E27" s="17">
        <v>52188.08</v>
      </c>
      <c r="F27" s="17">
        <v>28691.138000000003</v>
      </c>
      <c r="G27" s="17">
        <f t="shared" si="2"/>
        <v>80879.218000000008</v>
      </c>
      <c r="H27" s="17"/>
      <c r="I27" s="17"/>
      <c r="J27" s="17">
        <v>80.667059139784939</v>
      </c>
      <c r="K27" s="17">
        <v>44.347861155913982</v>
      </c>
      <c r="L27" s="17">
        <f t="shared" si="1"/>
        <v>125.01492029569891</v>
      </c>
    </row>
    <row r="28" spans="1:12" s="14" customFormat="1">
      <c r="A28" s="16"/>
      <c r="B28" s="16" t="s">
        <v>48</v>
      </c>
      <c r="C28" s="17"/>
      <c r="D28" s="17"/>
      <c r="E28" s="17">
        <v>15842.810000000001</v>
      </c>
      <c r="F28" s="17">
        <v>20252.567999999999</v>
      </c>
      <c r="G28" s="17">
        <f t="shared" si="2"/>
        <v>36095.377999999997</v>
      </c>
      <c r="H28" s="17"/>
      <c r="I28" s="17"/>
      <c r="J28" s="17">
        <v>24.488214381720432</v>
      </c>
      <c r="K28" s="17">
        <v>31.304372580645158</v>
      </c>
      <c r="L28" s="17">
        <f t="shared" si="1"/>
        <v>55.79258696236559</v>
      </c>
    </row>
    <row r="29" spans="1:12" s="14" customFormat="1">
      <c r="A29" s="16"/>
      <c r="B29" s="16" t="s">
        <v>50</v>
      </c>
      <c r="C29" s="17"/>
      <c r="D29" s="17"/>
      <c r="E29" s="17">
        <v>506037.99</v>
      </c>
      <c r="F29" s="17">
        <v>509689.62800000003</v>
      </c>
      <c r="G29" s="17">
        <f t="shared" si="2"/>
        <v>1015727.618</v>
      </c>
      <c r="H29" s="17"/>
      <c r="I29" s="17"/>
      <c r="J29" s="17">
        <v>782.18237701612895</v>
      </c>
      <c r="K29" s="17">
        <v>787.82670994623652</v>
      </c>
      <c r="L29" s="17">
        <f t="shared" si="1"/>
        <v>1570.0090869623655</v>
      </c>
    </row>
    <row r="30" spans="1:12" s="14" customFormat="1">
      <c r="A30" s="23">
        <v>7</v>
      </c>
      <c r="B30" s="24" t="s">
        <v>21</v>
      </c>
      <c r="C30" s="25">
        <v>821728</v>
      </c>
      <c r="D30" s="25">
        <v>0</v>
      </c>
      <c r="E30" s="25">
        <v>1601257</v>
      </c>
      <c r="F30" s="25">
        <v>1427771</v>
      </c>
      <c r="G30" s="25">
        <f t="shared" si="2"/>
        <v>3850756</v>
      </c>
      <c r="H30" s="26">
        <v>1270.1440860215052</v>
      </c>
      <c r="I30" s="26" t="s">
        <v>206</v>
      </c>
      <c r="J30" s="26">
        <v>2475.0612231182795</v>
      </c>
      <c r="K30" s="26">
        <v>2206.9040994623656</v>
      </c>
      <c r="L30" s="26">
        <f t="shared" si="1"/>
        <v>5952.1094086021503</v>
      </c>
    </row>
    <row r="31" spans="1:12" s="14" customFormat="1">
      <c r="A31" s="16"/>
      <c r="B31" s="16" t="s">
        <v>53</v>
      </c>
      <c r="C31" s="17">
        <v>821728</v>
      </c>
      <c r="D31" s="17">
        <v>0</v>
      </c>
      <c r="E31" s="17">
        <v>1601257</v>
      </c>
      <c r="F31" s="17">
        <v>1427771</v>
      </c>
      <c r="G31" s="17">
        <f t="shared" ref="G31:L31" si="3">G30</f>
        <v>3850756</v>
      </c>
      <c r="H31" s="17">
        <v>1270.1440860215052</v>
      </c>
      <c r="I31" s="17"/>
      <c r="J31" s="17">
        <v>2475.0612231182795</v>
      </c>
      <c r="K31" s="17">
        <v>2206.9040994623656</v>
      </c>
      <c r="L31" s="17">
        <f t="shared" si="3"/>
        <v>5952.1094086021503</v>
      </c>
    </row>
    <row r="32" spans="1:12" s="14" customFormat="1" ht="14.25" customHeight="1">
      <c r="A32" s="23">
        <v>8</v>
      </c>
      <c r="B32" s="24" t="s">
        <v>23</v>
      </c>
      <c r="C32" s="25">
        <v>0</v>
      </c>
      <c r="D32" s="25">
        <v>0</v>
      </c>
      <c r="E32" s="25">
        <v>1580983</v>
      </c>
      <c r="F32" s="25">
        <v>545186</v>
      </c>
      <c r="G32" s="25">
        <f>SUM(C32:F32)</f>
        <v>2126169</v>
      </c>
      <c r="H32" s="26" t="s">
        <v>206</v>
      </c>
      <c r="I32" s="26" t="s">
        <v>206</v>
      </c>
      <c r="J32" s="26">
        <v>2443.7237231182794</v>
      </c>
      <c r="K32" s="26">
        <v>842.6934139784945</v>
      </c>
      <c r="L32" s="26">
        <f>H32+I32+J32+K32</f>
        <v>3286.4171370967738</v>
      </c>
    </row>
    <row r="33" spans="1:12" s="14" customFormat="1">
      <c r="A33" s="16"/>
      <c r="B33" s="16" t="s">
        <v>56</v>
      </c>
      <c r="C33" s="17"/>
      <c r="D33" s="17"/>
      <c r="E33" s="17">
        <v>1580983</v>
      </c>
      <c r="F33" s="17">
        <v>545186</v>
      </c>
      <c r="G33" s="17">
        <f>G32</f>
        <v>2126169</v>
      </c>
      <c r="H33" s="17"/>
      <c r="I33" s="17"/>
      <c r="J33" s="17">
        <v>2443.7237231182794</v>
      </c>
      <c r="K33" s="17">
        <v>842.6934139784945</v>
      </c>
      <c r="L33" s="17">
        <f>K33+J33</f>
        <v>3286.4171370967738</v>
      </c>
    </row>
    <row r="34" spans="1:12" s="14" customFormat="1">
      <c r="A34" s="23">
        <v>9</v>
      </c>
      <c r="B34" s="24" t="s">
        <v>24</v>
      </c>
      <c r="C34" s="25">
        <v>1658838</v>
      </c>
      <c r="D34" s="25">
        <v>442887</v>
      </c>
      <c r="E34" s="25">
        <v>1715378</v>
      </c>
      <c r="F34" s="25">
        <v>898804</v>
      </c>
      <c r="G34" s="25">
        <f t="shared" ref="G34:G39" si="4">SUM(C34:F34)</f>
        <v>4715907</v>
      </c>
      <c r="H34" s="26">
        <v>2564.0641129032256</v>
      </c>
      <c r="I34" s="26">
        <v>684.56995967741932</v>
      </c>
      <c r="J34" s="26">
        <v>2651.4579301075269</v>
      </c>
      <c r="K34" s="26">
        <v>1389.2803763440859</v>
      </c>
      <c r="L34" s="26">
        <f t="shared" ref="L34:L45" si="5">H34+I34+J34+K34</f>
        <v>7289.3723790322583</v>
      </c>
    </row>
    <row r="35" spans="1:12" s="14" customFormat="1">
      <c r="A35" s="16"/>
      <c r="B35" s="16" t="s">
        <v>59</v>
      </c>
      <c r="C35" s="17">
        <v>1658838</v>
      </c>
      <c r="D35" s="17">
        <v>442887</v>
      </c>
      <c r="E35" s="17">
        <v>1715378</v>
      </c>
      <c r="F35" s="17">
        <v>898804</v>
      </c>
      <c r="G35" s="17">
        <f>SUM(C35:F35)</f>
        <v>4715907</v>
      </c>
      <c r="H35" s="17"/>
      <c r="I35" s="17"/>
      <c r="J35" s="17">
        <v>2651.4579301075269</v>
      </c>
      <c r="K35" s="17">
        <v>1389.2803763440859</v>
      </c>
      <c r="L35" s="17">
        <f t="shared" si="5"/>
        <v>4040.7383064516125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si="4"/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23">
        <v>10</v>
      </c>
      <c r="B41" s="24" t="s">
        <v>26</v>
      </c>
      <c r="C41" s="25">
        <v>9136</v>
      </c>
      <c r="D41" s="25">
        <v>8290</v>
      </c>
      <c r="E41" s="25">
        <v>902397</v>
      </c>
      <c r="F41" s="25">
        <v>1307733</v>
      </c>
      <c r="G41" s="25">
        <f>SUM(C41:F41)</f>
        <v>2227556</v>
      </c>
      <c r="H41" s="26">
        <v>14.121505376344084</v>
      </c>
      <c r="I41" s="26">
        <v>12.813844086021504</v>
      </c>
      <c r="J41" s="26">
        <v>1394.8340725806449</v>
      </c>
      <c r="K41" s="26">
        <v>2021.3614919354836</v>
      </c>
      <c r="L41" s="26">
        <f t="shared" si="5"/>
        <v>3443.1309139784944</v>
      </c>
    </row>
    <row r="42" spans="1:12" s="14" customFormat="1">
      <c r="A42" s="16"/>
      <c r="B42" s="16" t="s">
        <v>72</v>
      </c>
      <c r="C42" s="17">
        <v>9136</v>
      </c>
      <c r="D42" s="17">
        <v>8290</v>
      </c>
      <c r="E42" s="17">
        <v>902397</v>
      </c>
      <c r="F42" s="17">
        <v>1307733</v>
      </c>
      <c r="G42" s="17">
        <f>C42+D42+E42+F42</f>
        <v>2227556</v>
      </c>
      <c r="H42" s="17"/>
      <c r="I42" s="17">
        <v>12.813844086021504</v>
      </c>
      <c r="J42" s="17">
        <v>1394.8340725806449</v>
      </c>
      <c r="K42" s="17">
        <v>2021.3614919354836</v>
      </c>
      <c r="L42" s="17">
        <f t="shared" si="5"/>
        <v>3429.00940860215</v>
      </c>
    </row>
    <row r="43" spans="1:12" s="14" customFormat="1">
      <c r="A43" s="23">
        <v>11</v>
      </c>
      <c r="B43" s="24" t="s">
        <v>27</v>
      </c>
      <c r="C43" s="25">
        <v>5821139</v>
      </c>
      <c r="D43" s="25">
        <v>1273008</v>
      </c>
      <c r="E43" s="25">
        <v>18999711</v>
      </c>
      <c r="F43" s="25">
        <v>3552764</v>
      </c>
      <c r="G43" s="25">
        <f t="shared" ref="G43:G45" si="6">SUM(C43:F43)</f>
        <v>29646622</v>
      </c>
      <c r="H43" s="28">
        <v>8997.7282930107522</v>
      </c>
      <c r="I43" s="28">
        <v>1967.6870967741934</v>
      </c>
      <c r="J43" s="26">
        <v>29367.832862903222</v>
      </c>
      <c r="K43" s="26">
        <v>5491.5034946236556</v>
      </c>
      <c r="L43" s="26">
        <f t="shared" si="5"/>
        <v>45824.751747311821</v>
      </c>
    </row>
    <row r="44" spans="1:12" s="29" customFormat="1" ht="16.5" customHeight="1">
      <c r="A44" s="22"/>
      <c r="B44" s="22" t="s">
        <v>75</v>
      </c>
      <c r="C44" s="17">
        <v>5821139</v>
      </c>
      <c r="D44" s="17">
        <v>1273008</v>
      </c>
      <c r="E44" s="17">
        <v>18999711</v>
      </c>
      <c r="F44" s="17">
        <v>3552764</v>
      </c>
      <c r="G44" s="17">
        <f>G43-G45</f>
        <v>29646622</v>
      </c>
      <c r="H44" s="17">
        <v>8997.7282930107522</v>
      </c>
      <c r="I44" s="17">
        <v>1967.6870967741934</v>
      </c>
      <c r="J44" s="17">
        <v>29367.832862903222</v>
      </c>
      <c r="K44" s="17">
        <v>5491.5034946236556</v>
      </c>
      <c r="L44" s="17">
        <f t="shared" si="5"/>
        <v>45824.751747311821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f t="shared" si="6"/>
        <v>0</v>
      </c>
      <c r="H45" s="30"/>
      <c r="I45" s="30"/>
      <c r="J45" s="30"/>
      <c r="K45" s="30"/>
      <c r="L45" s="30">
        <f t="shared" si="5"/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197530</v>
      </c>
      <c r="F46" s="31">
        <v>14748</v>
      </c>
      <c r="G46" s="31">
        <f>SUM(C46:F46)</f>
        <v>212278</v>
      </c>
      <c r="H46" s="32" t="s">
        <v>206</v>
      </c>
      <c r="I46" s="32" t="s">
        <v>206</v>
      </c>
      <c r="J46" s="32">
        <v>305.32190860215053</v>
      </c>
      <c r="K46" s="32">
        <v>22.795967741935485</v>
      </c>
      <c r="L46" s="32">
        <f>H46+I46+J46+K46</f>
        <v>328.11787634408603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14748</v>
      </c>
      <c r="G47" s="17">
        <f>G46</f>
        <v>212278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704559</v>
      </c>
      <c r="F48" s="25">
        <v>474012</v>
      </c>
      <c r="G48" s="25">
        <f>SUM(C48:F48)</f>
        <v>1178571</v>
      </c>
      <c r="H48" s="28" t="s">
        <v>206</v>
      </c>
      <c r="I48" s="28" t="s">
        <v>206</v>
      </c>
      <c r="J48" s="26">
        <v>1089.0360887096774</v>
      </c>
      <c r="K48" s="26">
        <v>732.67983870967737</v>
      </c>
      <c r="L48" s="26">
        <f t="shared" ref="L48:L70" si="7">H48+I48+J48+K48</f>
        <v>1821.7159274193548</v>
      </c>
    </row>
    <row r="49" spans="1:12" s="14" customFormat="1">
      <c r="A49" s="22"/>
      <c r="B49" s="22" t="s">
        <v>83</v>
      </c>
      <c r="C49" s="17"/>
      <c r="D49" s="17"/>
      <c r="E49" s="17">
        <v>704559</v>
      </c>
      <c r="F49" s="17">
        <v>474012</v>
      </c>
      <c r="G49" s="17">
        <f t="shared" ref="G49" si="8">G48</f>
        <v>1178571</v>
      </c>
      <c r="H49" s="17"/>
      <c r="I49" s="17"/>
      <c r="J49" s="17">
        <v>1089.0360887096774</v>
      </c>
      <c r="K49" s="17">
        <v>732.67983870967737</v>
      </c>
      <c r="L49" s="17">
        <f t="shared" si="7"/>
        <v>1821.7159274193548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1900595</v>
      </c>
      <c r="F50" s="25">
        <v>438382</v>
      </c>
      <c r="G50" s="25">
        <f t="shared" ref="G50:G57" si="9">SUM(C50:F50)</f>
        <v>2338977</v>
      </c>
      <c r="H50" s="26" t="s">
        <v>206</v>
      </c>
      <c r="I50" s="26" t="s">
        <v>206</v>
      </c>
      <c r="J50" s="26">
        <v>2937.7476478494618</v>
      </c>
      <c r="K50" s="26">
        <v>677.60658602150534</v>
      </c>
      <c r="L50" s="26">
        <f t="shared" si="7"/>
        <v>3615.3542338709672</v>
      </c>
    </row>
    <row r="51" spans="1:12" s="14" customFormat="1">
      <c r="A51" s="22"/>
      <c r="B51" s="22" t="s">
        <v>86</v>
      </c>
      <c r="C51" s="17"/>
      <c r="D51" s="17"/>
      <c r="E51" s="17">
        <v>760236</v>
      </c>
      <c r="F51" s="17">
        <v>13151</v>
      </c>
      <c r="G51" s="17">
        <f t="shared" si="9"/>
        <v>773387</v>
      </c>
      <c r="H51" s="17"/>
      <c r="I51" s="17"/>
      <c r="J51" s="17">
        <v>1175.0959677419355</v>
      </c>
      <c r="K51" s="17">
        <v>20.327486559139782</v>
      </c>
      <c r="L51" s="17">
        <f t="shared" si="7"/>
        <v>1195.4234543010753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190060</v>
      </c>
      <c r="F52" s="17">
        <v>306868</v>
      </c>
      <c r="G52" s="17">
        <f t="shared" si="9"/>
        <v>496928</v>
      </c>
      <c r="H52" s="17"/>
      <c r="I52" s="17"/>
      <c r="J52" s="17">
        <v>294</v>
      </c>
      <c r="K52" s="17">
        <v>474.27909946236559</v>
      </c>
      <c r="L52" s="17">
        <f t="shared" si="7"/>
        <v>768.27909946236559</v>
      </c>
    </row>
    <row r="53" spans="1:12" s="14" customFormat="1">
      <c r="A53" s="22"/>
      <c r="B53" s="22" t="s">
        <v>90</v>
      </c>
      <c r="C53" s="17"/>
      <c r="D53" s="17"/>
      <c r="E53" s="17">
        <v>152048</v>
      </c>
      <c r="F53" s="17">
        <v>118363</v>
      </c>
      <c r="G53" s="17">
        <f t="shared" si="9"/>
        <v>270411</v>
      </c>
      <c r="H53" s="17"/>
      <c r="I53" s="17"/>
      <c r="J53" s="17">
        <v>235</v>
      </c>
      <c r="K53" s="17">
        <v>183</v>
      </c>
      <c r="L53" s="17">
        <f t="shared" si="7"/>
        <v>418</v>
      </c>
    </row>
    <row r="54" spans="1:12" s="14" customFormat="1">
      <c r="A54" s="22"/>
      <c r="B54" s="22" t="s">
        <v>92</v>
      </c>
      <c r="C54" s="17"/>
      <c r="D54" s="17"/>
      <c r="E54" s="17">
        <v>570179</v>
      </c>
      <c r="F54" s="17">
        <v>0</v>
      </c>
      <c r="G54" s="17">
        <f t="shared" si="9"/>
        <v>570179</v>
      </c>
      <c r="H54" s="17"/>
      <c r="I54" s="17"/>
      <c r="J54" s="17">
        <v>881</v>
      </c>
      <c r="K54" s="17">
        <v>0</v>
      </c>
      <c r="L54" s="17">
        <f t="shared" si="7"/>
        <v>881</v>
      </c>
    </row>
    <row r="55" spans="1:12" s="14" customFormat="1">
      <c r="A55" s="22"/>
      <c r="B55" s="22" t="s">
        <v>94</v>
      </c>
      <c r="C55" s="17"/>
      <c r="D55" s="17"/>
      <c r="E55" s="17">
        <v>95030</v>
      </c>
      <c r="F55" s="17">
        <v>0</v>
      </c>
      <c r="G55" s="17">
        <f t="shared" si="9"/>
        <v>95030</v>
      </c>
      <c r="H55" s="17"/>
      <c r="I55" s="17"/>
      <c r="J55" s="17">
        <v>147</v>
      </c>
      <c r="K55" s="17">
        <v>0</v>
      </c>
      <c r="L55" s="17">
        <f t="shared" si="7"/>
        <v>147</v>
      </c>
    </row>
    <row r="56" spans="1:12" s="14" customFormat="1">
      <c r="A56" s="22"/>
      <c r="B56" s="22" t="s">
        <v>96</v>
      </c>
      <c r="C56" s="17"/>
      <c r="D56" s="17"/>
      <c r="E56" s="17">
        <v>133042</v>
      </c>
      <c r="F56" s="17">
        <v>0</v>
      </c>
      <c r="G56" s="17">
        <f t="shared" si="9"/>
        <v>133042</v>
      </c>
      <c r="H56" s="17"/>
      <c r="I56" s="17"/>
      <c r="J56" s="17">
        <v>206</v>
      </c>
      <c r="K56" s="17">
        <v>0</v>
      </c>
      <c r="L56" s="17">
        <f t="shared" si="7"/>
        <v>206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131987</v>
      </c>
      <c r="F57" s="20">
        <v>272112</v>
      </c>
      <c r="G57" s="20">
        <f t="shared" si="9"/>
        <v>404099</v>
      </c>
      <c r="H57" s="21" t="s">
        <v>206</v>
      </c>
      <c r="I57" s="21" t="s">
        <v>206</v>
      </c>
      <c r="J57" s="21">
        <v>204.01216397849461</v>
      </c>
      <c r="K57" s="21">
        <v>420.60322580645158</v>
      </c>
      <c r="L57" s="33">
        <f t="shared" si="7"/>
        <v>624.61538978494616</v>
      </c>
    </row>
    <row r="58" spans="1:12" s="14" customFormat="1">
      <c r="A58" s="22"/>
      <c r="B58" s="22" t="s">
        <v>99</v>
      </c>
      <c r="C58" s="17"/>
      <c r="D58" s="17"/>
      <c r="E58" s="17">
        <v>131987</v>
      </c>
      <c r="F58" s="17">
        <v>272112</v>
      </c>
      <c r="G58" s="17">
        <f>G57</f>
        <v>404099</v>
      </c>
      <c r="H58" s="17"/>
      <c r="I58" s="17"/>
      <c r="J58" s="17">
        <v>204.01216397849461</v>
      </c>
      <c r="K58" s="17">
        <v>420.60322580645158</v>
      </c>
      <c r="L58" s="17">
        <f t="shared" si="7"/>
        <v>624.61538978494616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697437</v>
      </c>
      <c r="F59" s="25">
        <v>323497</v>
      </c>
      <c r="G59" s="25">
        <f>SUM(C59:F59)</f>
        <v>1020934</v>
      </c>
      <c r="H59" s="26" t="s">
        <v>206</v>
      </c>
      <c r="I59" s="26" t="s">
        <v>206</v>
      </c>
      <c r="J59" s="26">
        <v>1078.0276209677418</v>
      </c>
      <c r="K59" s="26">
        <v>500.02896505376339</v>
      </c>
      <c r="L59" s="26">
        <f t="shared" si="7"/>
        <v>1578.0565860215052</v>
      </c>
    </row>
    <row r="60" spans="1:12" s="14" customFormat="1">
      <c r="A60" s="22"/>
      <c r="B60" s="16" t="s">
        <v>102</v>
      </c>
      <c r="C60" s="17"/>
      <c r="D60" s="17"/>
      <c r="E60" s="17">
        <v>697437</v>
      </c>
      <c r="F60" s="17">
        <v>323497</v>
      </c>
      <c r="G60" s="17">
        <f>G59</f>
        <v>1020934</v>
      </c>
      <c r="H60" s="17"/>
      <c r="I60" s="17"/>
      <c r="J60" s="17">
        <v>1078.0276209677418</v>
      </c>
      <c r="K60" s="17">
        <v>500.02896505376339</v>
      </c>
      <c r="L60" s="17">
        <f t="shared" si="7"/>
        <v>1578.0565860215052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568542</v>
      </c>
      <c r="F61" s="25">
        <v>527977</v>
      </c>
      <c r="G61" s="25">
        <f>SUM(C61:F61)</f>
        <v>1096519</v>
      </c>
      <c r="H61" s="26" t="s">
        <v>206</v>
      </c>
      <c r="I61" s="26" t="s">
        <v>206</v>
      </c>
      <c r="J61" s="26">
        <v>878.79475806451603</v>
      </c>
      <c r="K61" s="26">
        <v>816.09348118279559</v>
      </c>
      <c r="L61" s="26">
        <f t="shared" si="7"/>
        <v>1694.8882392473115</v>
      </c>
    </row>
    <row r="62" spans="1:12" s="14" customFormat="1">
      <c r="A62" s="22"/>
      <c r="B62" s="22" t="s">
        <v>105</v>
      </c>
      <c r="C62" s="17"/>
      <c r="D62" s="17"/>
      <c r="E62" s="17">
        <v>568542</v>
      </c>
      <c r="F62" s="17">
        <v>527977</v>
      </c>
      <c r="G62" s="17">
        <f>G61</f>
        <v>1096519</v>
      </c>
      <c r="H62" s="17"/>
      <c r="I62" s="17"/>
      <c r="J62" s="17">
        <v>878.79475806451603</v>
      </c>
      <c r="K62" s="17">
        <v>816.09348118279559</v>
      </c>
      <c r="L62" s="17">
        <f t="shared" si="7"/>
        <v>1694.8882392473115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2523740</v>
      </c>
      <c r="F63" s="25">
        <v>1908605</v>
      </c>
      <c r="G63" s="25">
        <f>SUM(C63:F63)</f>
        <v>4432345</v>
      </c>
      <c r="H63" s="26" t="s">
        <v>206</v>
      </c>
      <c r="I63" s="26" t="s">
        <v>206</v>
      </c>
      <c r="J63" s="26">
        <v>3900.942204301075</v>
      </c>
      <c r="K63" s="26">
        <v>2950.1286962365589</v>
      </c>
      <c r="L63" s="26">
        <f t="shared" si="7"/>
        <v>6851.0709005376339</v>
      </c>
    </row>
    <row r="64" spans="1:12" s="14" customFormat="1">
      <c r="A64" s="34"/>
      <c r="B64" s="34" t="s">
        <v>108</v>
      </c>
      <c r="C64" s="17"/>
      <c r="D64" s="17"/>
      <c r="E64" s="17">
        <v>486577</v>
      </c>
      <c r="F64" s="17">
        <v>367979</v>
      </c>
      <c r="G64" s="27">
        <f>SUM(C64:F64)</f>
        <v>854556</v>
      </c>
      <c r="H64" s="27"/>
      <c r="I64" s="27"/>
      <c r="J64" s="27">
        <v>752.10154569892472</v>
      </c>
      <c r="K64" s="27">
        <v>568.78474462365591</v>
      </c>
      <c r="L64" s="27">
        <f t="shared" si="7"/>
        <v>1320.8862903225806</v>
      </c>
    </row>
    <row r="65" spans="1:13" s="14" customFormat="1">
      <c r="A65" s="34"/>
      <c r="B65" s="34" t="s">
        <v>109</v>
      </c>
      <c r="C65" s="17"/>
      <c r="D65" s="17"/>
      <c r="E65" s="17">
        <v>1062495</v>
      </c>
      <c r="F65" s="17">
        <v>803523</v>
      </c>
      <c r="G65" s="27">
        <f>SUM(C65:F65)</f>
        <v>1866018</v>
      </c>
      <c r="H65" s="27"/>
      <c r="I65" s="27"/>
      <c r="J65" s="27">
        <v>1642.297379032258</v>
      </c>
      <c r="K65" s="27">
        <v>1242.0046370967743</v>
      </c>
      <c r="L65" s="27">
        <f t="shared" si="7"/>
        <v>2884.3020161290324</v>
      </c>
    </row>
    <row r="66" spans="1:13" s="14" customFormat="1">
      <c r="A66" s="34"/>
      <c r="B66" s="34" t="s">
        <v>110</v>
      </c>
      <c r="C66" s="17"/>
      <c r="D66" s="17"/>
      <c r="E66" s="17">
        <v>974668</v>
      </c>
      <c r="F66" s="17">
        <v>737103</v>
      </c>
      <c r="G66" s="27">
        <f>SUM(C66:F66)</f>
        <v>1711771</v>
      </c>
      <c r="H66" s="27"/>
      <c r="I66" s="27"/>
      <c r="J66" s="27">
        <v>1506.5432795698923</v>
      </c>
      <c r="K66" s="27">
        <v>1139.339314516129</v>
      </c>
      <c r="L66" s="27">
        <f t="shared" si="7"/>
        <v>2645.8825940860215</v>
      </c>
    </row>
    <row r="67" spans="1:13" s="35" customFormat="1">
      <c r="A67" s="23">
        <v>19</v>
      </c>
      <c r="B67" s="24" t="s">
        <v>41</v>
      </c>
      <c r="C67" s="25">
        <v>198436</v>
      </c>
      <c r="D67" s="25">
        <v>6378</v>
      </c>
      <c r="E67" s="25">
        <v>588471</v>
      </c>
      <c r="F67" s="25">
        <v>651774</v>
      </c>
      <c r="G67" s="25">
        <f>SUM(C67:F67)</f>
        <v>1445059</v>
      </c>
      <c r="H67" s="26">
        <v>306.72231182795696</v>
      </c>
      <c r="I67" s="26">
        <v>9.8584677419354829</v>
      </c>
      <c r="J67" s="26">
        <v>909.59899193548381</v>
      </c>
      <c r="K67" s="26">
        <v>1007.4463709677418</v>
      </c>
      <c r="L67" s="26">
        <f t="shared" si="7"/>
        <v>2233.6261424731183</v>
      </c>
      <c r="M67" s="14"/>
    </row>
    <row r="68" spans="1:13" s="35" customFormat="1">
      <c r="A68" s="34"/>
      <c r="B68" s="34" t="s">
        <v>111</v>
      </c>
      <c r="C68" s="17">
        <v>198436</v>
      </c>
      <c r="D68" s="17">
        <v>6378</v>
      </c>
      <c r="E68" s="17">
        <v>588471</v>
      </c>
      <c r="F68" s="17">
        <v>651774</v>
      </c>
      <c r="G68" s="17">
        <f t="shared" ref="G68" si="10">G67</f>
        <v>1445059</v>
      </c>
      <c r="H68" s="17">
        <v>306.72231182795696</v>
      </c>
      <c r="I68" s="17">
        <v>9.8584677419354829</v>
      </c>
      <c r="J68" s="17">
        <v>909.59899193548381</v>
      </c>
      <c r="K68" s="17">
        <v>1007.4463709677418</v>
      </c>
      <c r="L68" s="17">
        <f t="shared" si="7"/>
        <v>2233.6261424731183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10923</v>
      </c>
      <c r="D69" s="25">
        <v>0</v>
      </c>
      <c r="E69" s="25">
        <v>4718019</v>
      </c>
      <c r="F69" s="25">
        <v>2565078</v>
      </c>
      <c r="G69" s="25">
        <f>SUM(C69:F69)</f>
        <v>7294020</v>
      </c>
      <c r="H69" s="26">
        <v>16.883669354838709</v>
      </c>
      <c r="I69" s="26" t="s">
        <v>206</v>
      </c>
      <c r="J69" s="26">
        <v>7292.6368951612903</v>
      </c>
      <c r="K69" s="26">
        <v>3964.8383064516129</v>
      </c>
      <c r="L69" s="26">
        <f t="shared" si="7"/>
        <v>11274.358870967742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4718019</v>
      </c>
      <c r="F70" s="17">
        <v>2554817.6880000001</v>
      </c>
      <c r="G70" s="27">
        <f>F70+E70</f>
        <v>7272836.6880000001</v>
      </c>
      <c r="H70" s="27"/>
      <c r="I70" s="27"/>
      <c r="J70" s="27">
        <v>7292.6368951612903</v>
      </c>
      <c r="K70" s="27">
        <v>3964.8383064516129</v>
      </c>
      <c r="L70" s="27">
        <f t="shared" si="7"/>
        <v>11257.475201612902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10260.312</v>
      </c>
      <c r="G71" s="27">
        <f>F71+E71</f>
        <v>10260.312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444820</v>
      </c>
      <c r="E72" s="25">
        <v>635459</v>
      </c>
      <c r="F72" s="25">
        <v>436469</v>
      </c>
      <c r="G72" s="25">
        <f>SUM(C72:F72)</f>
        <v>1516748</v>
      </c>
      <c r="H72" s="26" t="s">
        <v>206</v>
      </c>
      <c r="I72" s="26">
        <v>687.55779569892468</v>
      </c>
      <c r="J72" s="26">
        <v>982.22829301075262</v>
      </c>
      <c r="K72" s="26">
        <v>674.64966397849457</v>
      </c>
      <c r="L72" s="26">
        <f>H72+I72+J72+K72</f>
        <v>2344.4357526881718</v>
      </c>
    </row>
    <row r="73" spans="1:13" s="35" customFormat="1">
      <c r="A73" s="34"/>
      <c r="B73" s="34" t="s">
        <v>114</v>
      </c>
      <c r="C73" s="17"/>
      <c r="D73" s="17"/>
      <c r="E73" s="17">
        <v>635459</v>
      </c>
      <c r="F73" s="17">
        <v>192046.36000000002</v>
      </c>
      <c r="G73" s="27">
        <f>E73+F73</f>
        <v>827505.36</v>
      </c>
      <c r="H73" s="27"/>
      <c r="I73" s="27"/>
      <c r="J73" s="27">
        <v>982.22829301075262</v>
      </c>
      <c r="K73" s="27">
        <v>296.84585215053761</v>
      </c>
      <c r="L73" s="27">
        <f>H73+I73+J73+K73</f>
        <v>1279.0741451612903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244422.64</v>
      </c>
      <c r="G74" s="27">
        <f>E74+F74</f>
        <v>244422.64</v>
      </c>
      <c r="H74" s="27"/>
      <c r="I74" s="27"/>
      <c r="J74" s="27"/>
      <c r="K74" s="27">
        <v>377.80381182795702</v>
      </c>
      <c r="L74" s="27">
        <f>H74+I74+J74+K74</f>
        <v>377.80381182795702</v>
      </c>
    </row>
    <row r="75" spans="1:13" s="35" customFormat="1">
      <c r="A75" s="18">
        <v>22</v>
      </c>
      <c r="B75" s="19" t="s">
        <v>47</v>
      </c>
      <c r="C75" s="20">
        <v>41804</v>
      </c>
      <c r="D75" s="20">
        <v>0</v>
      </c>
      <c r="E75" s="20">
        <v>2333826</v>
      </c>
      <c r="F75" s="20">
        <v>735870</v>
      </c>
      <c r="G75" s="20">
        <f>SUM(C75:F75)</f>
        <v>3111500</v>
      </c>
      <c r="H75" s="21">
        <v>64.616397849462359</v>
      </c>
      <c r="I75" s="21" t="s">
        <v>206</v>
      </c>
      <c r="J75" s="21">
        <v>3607.392338709677</v>
      </c>
      <c r="K75" s="21">
        <v>1137.4334677419354</v>
      </c>
      <c r="L75" s="21">
        <f>H75+I75+J75+K75</f>
        <v>4809.4422043010745</v>
      </c>
    </row>
    <row r="76" spans="1:13" s="35" customFormat="1">
      <c r="A76" s="34"/>
      <c r="B76" s="34" t="s">
        <v>115</v>
      </c>
      <c r="C76" s="17">
        <v>41804</v>
      </c>
      <c r="D76" s="17">
        <v>0</v>
      </c>
      <c r="E76" s="17">
        <v>2333826</v>
      </c>
      <c r="F76" s="17">
        <v>735870</v>
      </c>
      <c r="G76" s="27">
        <f>F76+E76+C76</f>
        <v>3111500</v>
      </c>
      <c r="H76" s="27">
        <v>64.616397849462359</v>
      </c>
      <c r="I76" s="27"/>
      <c r="J76" s="27">
        <v>3607.392338709677</v>
      </c>
      <c r="K76" s="27">
        <v>1137.4334677419354</v>
      </c>
      <c r="L76" s="27">
        <f>L75</f>
        <v>4809.4422043010745</v>
      </c>
    </row>
    <row r="77" spans="1:13" s="35" customFormat="1">
      <c r="A77" s="23">
        <v>23</v>
      </c>
      <c r="B77" s="24" t="s">
        <v>49</v>
      </c>
      <c r="C77" s="25">
        <v>816267</v>
      </c>
      <c r="D77" s="25">
        <v>2516</v>
      </c>
      <c r="E77" s="25">
        <v>460821</v>
      </c>
      <c r="F77" s="25">
        <v>416303</v>
      </c>
      <c r="G77" s="25">
        <f>SUM(C77:F77)</f>
        <v>1695907</v>
      </c>
      <c r="H77" s="26">
        <v>1261.7030241935483</v>
      </c>
      <c r="I77" s="26">
        <v>3.8889784946236556</v>
      </c>
      <c r="J77" s="26">
        <v>712.29052419354832</v>
      </c>
      <c r="K77" s="26">
        <v>643.47909946236553</v>
      </c>
      <c r="L77" s="26">
        <f>H77+I77+J77+K77</f>
        <v>2621.3616263440858</v>
      </c>
    </row>
    <row r="78" spans="1:13" s="35" customFormat="1">
      <c r="A78" s="34"/>
      <c r="B78" s="34" t="s">
        <v>116</v>
      </c>
      <c r="C78" s="17">
        <v>816267</v>
      </c>
      <c r="D78" s="17">
        <v>2516</v>
      </c>
      <c r="E78" s="17">
        <v>82947.78</v>
      </c>
      <c r="F78" s="17">
        <v>35802.057999999997</v>
      </c>
      <c r="G78" s="27">
        <f>C78+D78+E78+F78</f>
        <v>937532.83799999999</v>
      </c>
      <c r="H78" s="27">
        <v>1261.7030241935483</v>
      </c>
      <c r="I78" s="27">
        <v>3.8889784946236556</v>
      </c>
      <c r="J78" s="27">
        <v>128.21229435483869</v>
      </c>
      <c r="K78" s="27">
        <v>55.339202553763428</v>
      </c>
      <c r="L78" s="27">
        <f>SUM(H78:K78)</f>
        <v>1449.1434995967741</v>
      </c>
    </row>
    <row r="79" spans="1:13" s="35" customFormat="1">
      <c r="A79" s="34"/>
      <c r="B79" s="34" t="s">
        <v>117</v>
      </c>
      <c r="C79" s="17"/>
      <c r="D79" s="17"/>
      <c r="E79" s="17">
        <v>377873.22</v>
      </c>
      <c r="F79" s="17">
        <v>380500.94200000004</v>
      </c>
      <c r="G79" s="27">
        <f>C79+D79+E79+F79</f>
        <v>758374.16200000001</v>
      </c>
      <c r="H79" s="27"/>
      <c r="I79" s="27"/>
      <c r="J79" s="27">
        <v>584.0782298387096</v>
      </c>
      <c r="K79" s="27">
        <v>588.13989690860217</v>
      </c>
      <c r="L79" s="27">
        <f>SUM(H79:K79)</f>
        <v>1172.2181267473118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350678</v>
      </c>
      <c r="F80" s="25">
        <v>403035</v>
      </c>
      <c r="G80" s="25">
        <f>SUM(C80:F80)</f>
        <v>753713</v>
      </c>
      <c r="H80" s="26" t="s">
        <v>206</v>
      </c>
      <c r="I80" s="26" t="s">
        <v>206</v>
      </c>
      <c r="J80" s="26">
        <v>542.04260752688162</v>
      </c>
      <c r="K80" s="26">
        <v>622.9707661290322</v>
      </c>
      <c r="L80" s="26">
        <f t="shared" ref="L80:L95" si="11">H80+I80+J80+K80</f>
        <v>1165.0133736559137</v>
      </c>
    </row>
    <row r="81" spans="1:12" s="35" customFormat="1">
      <c r="A81" s="34"/>
      <c r="B81" s="34" t="s">
        <v>118</v>
      </c>
      <c r="C81" s="17"/>
      <c r="D81" s="17"/>
      <c r="E81" s="17">
        <v>350678</v>
      </c>
      <c r="F81" s="17">
        <v>403035</v>
      </c>
      <c r="G81" s="17">
        <f>SUM(C81:F81)</f>
        <v>753713</v>
      </c>
      <c r="H81" s="27"/>
      <c r="I81" s="27"/>
      <c r="J81" s="27">
        <v>542.04260752688162</v>
      </c>
      <c r="K81" s="27">
        <v>622.9707661290322</v>
      </c>
      <c r="L81" s="27">
        <f t="shared" si="11"/>
        <v>1165.0133736559137</v>
      </c>
    </row>
    <row r="82" spans="1:12" s="35" customFormat="1">
      <c r="A82" s="23">
        <v>25</v>
      </c>
      <c r="B82" s="24" t="s">
        <v>52</v>
      </c>
      <c r="C82" s="25">
        <v>350692</v>
      </c>
      <c r="D82" s="25">
        <v>0</v>
      </c>
      <c r="E82" s="25">
        <v>1853340</v>
      </c>
      <c r="F82" s="25">
        <v>920171</v>
      </c>
      <c r="G82" s="25">
        <f t="shared" ref="G82:G89" si="12">SUM(C82:F82)</f>
        <v>3124203</v>
      </c>
      <c r="H82" s="26">
        <v>542.0642473118279</v>
      </c>
      <c r="I82" s="26" t="s">
        <v>206</v>
      </c>
      <c r="J82" s="26">
        <v>2864.7056451612902</v>
      </c>
      <c r="K82" s="26">
        <v>1422.3073252688173</v>
      </c>
      <c r="L82" s="26">
        <f t="shared" si="11"/>
        <v>4829.0772177419349</v>
      </c>
    </row>
    <row r="83" spans="1:12" s="35" customFormat="1">
      <c r="A83" s="34"/>
      <c r="B83" s="34" t="s">
        <v>119</v>
      </c>
      <c r="C83" s="17">
        <v>350692</v>
      </c>
      <c r="D83" s="17"/>
      <c r="E83" s="17">
        <v>339161</v>
      </c>
      <c r="F83" s="17">
        <v>471128</v>
      </c>
      <c r="G83" s="27">
        <f t="shared" si="12"/>
        <v>1160981</v>
      </c>
      <c r="H83" s="27">
        <v>542.0642473118279</v>
      </c>
      <c r="I83" s="27"/>
      <c r="J83" s="27">
        <v>524.24079301075267</v>
      </c>
      <c r="K83" s="27">
        <v>728.2220430107526</v>
      </c>
      <c r="L83" s="27">
        <f t="shared" si="11"/>
        <v>1794.5270833333334</v>
      </c>
    </row>
    <row r="84" spans="1:12" s="35" customFormat="1">
      <c r="A84" s="34"/>
      <c r="B84" s="34" t="s">
        <v>120</v>
      </c>
      <c r="C84" s="17"/>
      <c r="D84" s="17"/>
      <c r="E84" s="17">
        <v>1080498</v>
      </c>
      <c r="F84" s="17">
        <v>449043</v>
      </c>
      <c r="G84" s="27">
        <f t="shared" si="12"/>
        <v>1529541</v>
      </c>
      <c r="H84" s="27"/>
      <c r="I84" s="27"/>
      <c r="J84" s="27">
        <v>1670.1245967741934</v>
      </c>
      <c r="K84" s="27">
        <v>694.08528225806435</v>
      </c>
      <c r="L84" s="27">
        <f t="shared" si="11"/>
        <v>2364.209879032258</v>
      </c>
    </row>
    <row r="85" spans="1:12" s="35" customFormat="1">
      <c r="A85" s="34"/>
      <c r="B85" s="34" t="s">
        <v>121</v>
      </c>
      <c r="C85" s="17"/>
      <c r="D85" s="17"/>
      <c r="E85" s="17">
        <v>22240</v>
      </c>
      <c r="F85" s="17"/>
      <c r="G85" s="27">
        <f t="shared" si="12"/>
        <v>22240</v>
      </c>
      <c r="H85" s="27"/>
      <c r="I85" s="27"/>
      <c r="J85" s="27">
        <v>34.376344086021504</v>
      </c>
      <c r="K85" s="27"/>
      <c r="L85" s="27">
        <f t="shared" si="11"/>
        <v>34.376344086021504</v>
      </c>
    </row>
    <row r="86" spans="1:12" s="35" customFormat="1">
      <c r="A86" s="34"/>
      <c r="B86" s="34" t="s">
        <v>122</v>
      </c>
      <c r="C86" s="17"/>
      <c r="D86" s="17"/>
      <c r="E86" s="17">
        <v>400321</v>
      </c>
      <c r="F86" s="17"/>
      <c r="G86" s="27">
        <f t="shared" si="12"/>
        <v>400321</v>
      </c>
      <c r="H86" s="27"/>
      <c r="I86" s="27"/>
      <c r="J86" s="27">
        <v>618.77573924731189</v>
      </c>
      <c r="K86" s="27"/>
      <c r="L86" s="27">
        <f t="shared" si="11"/>
        <v>618.77573924731189</v>
      </c>
    </row>
    <row r="87" spans="1:12" s="35" customFormat="1">
      <c r="A87" s="34"/>
      <c r="B87" s="34" t="s">
        <v>123</v>
      </c>
      <c r="C87" s="17"/>
      <c r="D87" s="17"/>
      <c r="E87" s="17">
        <v>9267</v>
      </c>
      <c r="F87" s="17"/>
      <c r="G87" s="27">
        <f t="shared" si="12"/>
        <v>9267</v>
      </c>
      <c r="H87" s="27"/>
      <c r="I87" s="27"/>
      <c r="J87" s="27">
        <v>14.323991935483869</v>
      </c>
      <c r="K87" s="27"/>
      <c r="L87" s="27">
        <f t="shared" si="11"/>
        <v>14.323991935483869</v>
      </c>
    </row>
    <row r="88" spans="1:12" s="35" customFormat="1">
      <c r="A88" s="34"/>
      <c r="B88" s="34" t="s">
        <v>124</v>
      </c>
      <c r="C88" s="17"/>
      <c r="D88" s="17"/>
      <c r="E88" s="17">
        <v>1853</v>
      </c>
      <c r="F88" s="17"/>
      <c r="G88" s="27"/>
      <c r="H88" s="27"/>
      <c r="I88" s="27"/>
      <c r="J88" s="27">
        <v>2.8641801075268818</v>
      </c>
      <c r="K88" s="27"/>
      <c r="L88" s="27">
        <f t="shared" si="11"/>
        <v>2.8641801075268818</v>
      </c>
    </row>
    <row r="89" spans="1:12" s="35" customFormat="1">
      <c r="A89" s="23">
        <v>26</v>
      </c>
      <c r="B89" s="24" t="s">
        <v>54</v>
      </c>
      <c r="C89" s="25">
        <v>472011</v>
      </c>
      <c r="D89" s="25">
        <v>0</v>
      </c>
      <c r="E89" s="25">
        <v>2165505</v>
      </c>
      <c r="F89" s="25">
        <v>809097</v>
      </c>
      <c r="G89" s="25">
        <f t="shared" si="12"/>
        <v>3446613</v>
      </c>
      <c r="H89" s="26">
        <v>729.58689516129027</v>
      </c>
      <c r="I89" s="26" t="s">
        <v>206</v>
      </c>
      <c r="J89" s="26">
        <v>3347.2187499999995</v>
      </c>
      <c r="K89" s="26">
        <v>1250.6203629032257</v>
      </c>
      <c r="L89" s="26">
        <f t="shared" si="11"/>
        <v>5327.4260080645154</v>
      </c>
    </row>
    <row r="90" spans="1:12" s="35" customFormat="1">
      <c r="A90" s="34"/>
      <c r="B90" s="34" t="s">
        <v>125</v>
      </c>
      <c r="C90" s="17"/>
      <c r="D90" s="17"/>
      <c r="E90" s="17">
        <v>1087517</v>
      </c>
      <c r="F90" s="17">
        <v>526076</v>
      </c>
      <c r="G90" s="27">
        <f t="shared" ref="G90:G96" si="13">SUM(C90:F90)</f>
        <v>1613593</v>
      </c>
      <c r="H90" s="27"/>
      <c r="I90" s="27"/>
      <c r="J90" s="27">
        <v>1680.9738575268816</v>
      </c>
      <c r="K90" s="27">
        <v>813.15510752688169</v>
      </c>
      <c r="L90" s="27">
        <f t="shared" si="11"/>
        <v>2494.1289650537633</v>
      </c>
    </row>
    <row r="91" spans="1:12" s="35" customFormat="1">
      <c r="A91" s="34"/>
      <c r="B91" s="34" t="s">
        <v>126</v>
      </c>
      <c r="C91" s="17"/>
      <c r="D91" s="17"/>
      <c r="E91" s="17">
        <v>741685</v>
      </c>
      <c r="F91" s="17">
        <v>220074</v>
      </c>
      <c r="G91" s="27">
        <f t="shared" si="13"/>
        <v>961759</v>
      </c>
      <c r="H91" s="27"/>
      <c r="I91" s="27"/>
      <c r="J91" s="27">
        <v>1146.4217069892472</v>
      </c>
      <c r="K91" s="27">
        <v>340.16814516129028</v>
      </c>
      <c r="L91" s="27">
        <f t="shared" si="11"/>
        <v>1486.5898521505376</v>
      </c>
    </row>
    <row r="92" spans="1:12" s="35" customFormat="1">
      <c r="A92" s="34"/>
      <c r="B92" s="34" t="s">
        <v>127</v>
      </c>
      <c r="C92" s="17"/>
      <c r="D92" s="17"/>
      <c r="E92" s="17">
        <v>226945</v>
      </c>
      <c r="F92" s="17">
        <v>2265</v>
      </c>
      <c r="G92" s="27">
        <f t="shared" si="13"/>
        <v>229210</v>
      </c>
      <c r="H92" s="27"/>
      <c r="I92" s="27"/>
      <c r="J92" s="27">
        <v>350.78864247311827</v>
      </c>
      <c r="K92" s="27">
        <v>3.501008064516129</v>
      </c>
      <c r="L92" s="27">
        <f t="shared" si="11"/>
        <v>354.28965053763443</v>
      </c>
    </row>
    <row r="93" spans="1:12" s="35" customFormat="1">
      <c r="A93" s="34"/>
      <c r="B93" s="34" t="s">
        <v>128</v>
      </c>
      <c r="C93" s="17"/>
      <c r="D93" s="17"/>
      <c r="E93" s="17">
        <v>18840</v>
      </c>
      <c r="F93" s="17"/>
      <c r="G93" s="27">
        <f t="shared" si="13"/>
        <v>18840</v>
      </c>
      <c r="H93" s="27"/>
      <c r="I93" s="27"/>
      <c r="J93" s="27">
        <v>29.120967741935484</v>
      </c>
      <c r="K93" s="27"/>
      <c r="L93" s="27">
        <f t="shared" si="11"/>
        <v>29.120967741935484</v>
      </c>
    </row>
    <row r="94" spans="1:12" s="35" customFormat="1">
      <c r="A94" s="34"/>
      <c r="B94" s="34" t="s">
        <v>129</v>
      </c>
      <c r="C94" s="17"/>
      <c r="D94" s="17"/>
      <c r="E94" s="17">
        <v>33349</v>
      </c>
      <c r="F94" s="17">
        <v>32930</v>
      </c>
      <c r="G94" s="27">
        <f t="shared" si="13"/>
        <v>66279</v>
      </c>
      <c r="H94" s="27"/>
      <c r="I94" s="27"/>
      <c r="J94" s="27">
        <v>51.547513440860207</v>
      </c>
      <c r="K94" s="27">
        <v>50.899865591397841</v>
      </c>
      <c r="L94" s="27">
        <f t="shared" si="11"/>
        <v>102.44737903225806</v>
      </c>
    </row>
    <row r="95" spans="1:12" s="35" customFormat="1">
      <c r="A95" s="34"/>
      <c r="B95" s="34" t="s">
        <v>130</v>
      </c>
      <c r="C95" s="17"/>
      <c r="D95" s="17"/>
      <c r="E95" s="17">
        <v>57169</v>
      </c>
      <c r="F95" s="17">
        <v>27752</v>
      </c>
      <c r="G95" s="27">
        <f t="shared" si="13"/>
        <v>84921</v>
      </c>
      <c r="H95" s="27"/>
      <c r="I95" s="27"/>
      <c r="J95" s="27">
        <v>88.366061827956983</v>
      </c>
      <c r="K95" s="27">
        <v>42.896236559139787</v>
      </c>
      <c r="L95" s="27">
        <f t="shared" si="11"/>
        <v>131.26229838709676</v>
      </c>
    </row>
    <row r="96" spans="1:12" s="35" customFormat="1">
      <c r="A96" s="23">
        <v>27</v>
      </c>
      <c r="B96" s="24" t="s">
        <v>55</v>
      </c>
      <c r="C96" s="25">
        <v>392204</v>
      </c>
      <c r="D96" s="25">
        <v>0</v>
      </c>
      <c r="E96" s="25">
        <v>602310</v>
      </c>
      <c r="F96" s="25">
        <v>508003</v>
      </c>
      <c r="G96" s="25">
        <f t="shared" si="13"/>
        <v>1502517</v>
      </c>
      <c r="H96" s="26">
        <v>606.22930107526872</v>
      </c>
      <c r="I96" s="26" t="s">
        <v>206</v>
      </c>
      <c r="J96" s="26">
        <v>930.98991935483855</v>
      </c>
      <c r="K96" s="26">
        <v>785.219690860215</v>
      </c>
      <c r="L96" s="26">
        <f>H96+I96+J96+K96</f>
        <v>2322.4389112903223</v>
      </c>
    </row>
    <row r="97" spans="1:12" s="35" customFormat="1">
      <c r="A97" s="34"/>
      <c r="B97" s="34" t="s">
        <v>131</v>
      </c>
      <c r="C97" s="17">
        <v>392204</v>
      </c>
      <c r="D97" s="17">
        <v>0</v>
      </c>
      <c r="E97" s="17">
        <v>602310</v>
      </c>
      <c r="F97" s="17">
        <v>508003</v>
      </c>
      <c r="G97" s="27">
        <f>C97+D97+E97+F97</f>
        <v>1502517</v>
      </c>
      <c r="H97" s="27">
        <v>606.22930107526872</v>
      </c>
      <c r="I97" s="27"/>
      <c r="J97" s="27">
        <v>930.98991935483855</v>
      </c>
      <c r="K97" s="27">
        <v>785.219690860215</v>
      </c>
      <c r="L97" s="27">
        <f>H97+I97+J97+K97</f>
        <v>2322.4389112903223</v>
      </c>
    </row>
    <row r="98" spans="1:12" s="35" customFormat="1">
      <c r="A98" s="23">
        <v>28</v>
      </c>
      <c r="B98" s="24" t="s">
        <v>57</v>
      </c>
      <c r="C98" s="25">
        <v>285962</v>
      </c>
      <c r="D98" s="25">
        <v>0</v>
      </c>
      <c r="E98" s="25">
        <v>1113317</v>
      </c>
      <c r="F98" s="25">
        <v>564745</v>
      </c>
      <c r="G98" s="25">
        <f>SUM(C98:F98)</f>
        <v>1964024</v>
      </c>
      <c r="H98" s="26">
        <v>442.01115591397848</v>
      </c>
      <c r="I98" s="26" t="s">
        <v>206</v>
      </c>
      <c r="J98" s="26">
        <v>1720.852889784946</v>
      </c>
      <c r="K98" s="26">
        <v>872.92573924731187</v>
      </c>
      <c r="L98" s="26">
        <f>H98+I98+J98+K98</f>
        <v>3035.7897849462365</v>
      </c>
    </row>
    <row r="99" spans="1:12" s="35" customFormat="1">
      <c r="A99" s="34"/>
      <c r="B99" s="34" t="s">
        <v>132</v>
      </c>
      <c r="C99" s="17">
        <v>285962</v>
      </c>
      <c r="D99" s="17"/>
      <c r="E99" s="17">
        <v>1043178</v>
      </c>
      <c r="F99" s="17">
        <v>564745</v>
      </c>
      <c r="G99" s="27">
        <f>SUM(C99:F99)</f>
        <v>1893885</v>
      </c>
      <c r="H99" s="27">
        <v>442.01115591397848</v>
      </c>
      <c r="I99" s="27"/>
      <c r="J99" s="27">
        <v>1612.4391129032256</v>
      </c>
      <c r="K99" s="27">
        <v>872.92573924731187</v>
      </c>
      <c r="L99" s="27">
        <f t="shared" ref="L99:L113" si="14">H99+I99+J99+K99</f>
        <v>2927.3760080645161</v>
      </c>
    </row>
    <row r="100" spans="1:12" s="35" customFormat="1">
      <c r="A100" s="34"/>
      <c r="B100" s="34" t="s">
        <v>77</v>
      </c>
      <c r="C100" s="17"/>
      <c r="D100" s="17"/>
      <c r="E100" s="17">
        <v>70139</v>
      </c>
      <c r="F100" s="17"/>
      <c r="G100" s="27">
        <f>SUM(C100:F100)</f>
        <v>70139</v>
      </c>
      <c r="H100" s="27"/>
      <c r="I100" s="27"/>
      <c r="J100" s="27">
        <v>108.41377688172041</v>
      </c>
      <c r="K100" s="27"/>
      <c r="L100" s="27">
        <f t="shared" si="14"/>
        <v>108.41377688172041</v>
      </c>
    </row>
    <row r="101" spans="1:12" s="35" customFormat="1">
      <c r="A101" s="23">
        <v>29</v>
      </c>
      <c r="B101" s="24" t="s">
        <v>58</v>
      </c>
      <c r="C101" s="25">
        <v>6745</v>
      </c>
      <c r="D101" s="25">
        <v>0</v>
      </c>
      <c r="E101" s="25">
        <v>3147998</v>
      </c>
      <c r="F101" s="25">
        <v>1590586</v>
      </c>
      <c r="G101" s="25">
        <f>SUM(C101:F101)</f>
        <v>4745329</v>
      </c>
      <c r="H101" s="26">
        <v>10.425739247311828</v>
      </c>
      <c r="I101" s="26" t="s">
        <v>206</v>
      </c>
      <c r="J101" s="26">
        <v>4865.8571236559128</v>
      </c>
      <c r="K101" s="26">
        <v>2458.5670698924728</v>
      </c>
      <c r="L101" s="26">
        <f>H101+I101+J101+K101</f>
        <v>7334.8499327956979</v>
      </c>
    </row>
    <row r="102" spans="1:12" s="35" customFormat="1">
      <c r="A102" s="34"/>
      <c r="B102" s="34" t="s">
        <v>133</v>
      </c>
      <c r="C102" s="17"/>
      <c r="D102" s="17"/>
      <c r="E102" s="17">
        <v>3147998</v>
      </c>
      <c r="F102" s="17">
        <v>1590586</v>
      </c>
      <c r="G102" s="17">
        <f>G101</f>
        <v>4745329</v>
      </c>
      <c r="H102" s="27"/>
      <c r="I102" s="27"/>
      <c r="J102" s="27">
        <v>4865.8571236559128</v>
      </c>
      <c r="K102" s="27">
        <v>2458.5670698924728</v>
      </c>
      <c r="L102" s="27">
        <f t="shared" si="14"/>
        <v>7324.424193548386</v>
      </c>
    </row>
    <row r="103" spans="1:12" s="35" customFormat="1">
      <c r="A103" s="23">
        <v>30</v>
      </c>
      <c r="B103" s="24" t="s">
        <v>60</v>
      </c>
      <c r="C103" s="25">
        <v>5909</v>
      </c>
      <c r="D103" s="25">
        <v>0</v>
      </c>
      <c r="E103" s="25">
        <v>642565</v>
      </c>
      <c r="F103" s="36">
        <v>555807</v>
      </c>
      <c r="G103" s="25">
        <f>SUM(C103:F103)</f>
        <v>1204281</v>
      </c>
      <c r="H103" s="26">
        <v>9.1335349462365585</v>
      </c>
      <c r="I103" s="26" t="s">
        <v>206</v>
      </c>
      <c r="J103" s="26">
        <v>993.21202956989237</v>
      </c>
      <c r="K103" s="26">
        <v>859.11028225806444</v>
      </c>
      <c r="L103" s="26">
        <f t="shared" si="14"/>
        <v>1861.4558467741933</v>
      </c>
    </row>
    <row r="104" spans="1:12" s="35" customFormat="1">
      <c r="A104" s="34"/>
      <c r="B104" s="34" t="s">
        <v>134</v>
      </c>
      <c r="C104" s="17"/>
      <c r="D104" s="17"/>
      <c r="E104" s="17">
        <v>642565</v>
      </c>
      <c r="F104" s="17">
        <v>555807</v>
      </c>
      <c r="G104" s="27">
        <f>E104+F104</f>
        <v>1198372</v>
      </c>
      <c r="H104" s="27"/>
      <c r="I104" s="27"/>
      <c r="J104" s="27">
        <v>993.21202956989237</v>
      </c>
      <c r="K104" s="27">
        <v>859.11028225806444</v>
      </c>
      <c r="L104" s="27">
        <f t="shared" si="14"/>
        <v>1852.3223118279568</v>
      </c>
    </row>
    <row r="105" spans="1:12" s="35" customFormat="1">
      <c r="A105" s="18">
        <v>31</v>
      </c>
      <c r="B105" s="19" t="s">
        <v>62</v>
      </c>
      <c r="C105" s="20">
        <v>516262</v>
      </c>
      <c r="D105" s="20">
        <v>77860</v>
      </c>
      <c r="E105" s="20">
        <v>4407089</v>
      </c>
      <c r="F105" s="20">
        <v>1668133</v>
      </c>
      <c r="G105" s="20">
        <f>SUM(C105:F105)</f>
        <v>6669344</v>
      </c>
      <c r="H105" s="21">
        <v>797.98561827956985</v>
      </c>
      <c r="I105" s="21">
        <v>120.34811827956989</v>
      </c>
      <c r="J105" s="21">
        <v>6812.0327284946234</v>
      </c>
      <c r="K105" s="21">
        <v>2578.4313844086018</v>
      </c>
      <c r="L105" s="21">
        <f t="shared" si="14"/>
        <v>10308.797849462364</v>
      </c>
    </row>
    <row r="106" spans="1:12" s="35" customFormat="1">
      <c r="A106" s="34"/>
      <c r="B106" s="34" t="s">
        <v>135</v>
      </c>
      <c r="C106" s="17">
        <v>516262</v>
      </c>
      <c r="D106" s="17">
        <v>77860</v>
      </c>
      <c r="E106" s="17">
        <v>4407089</v>
      </c>
      <c r="F106" s="17">
        <v>1668133</v>
      </c>
      <c r="G106" s="27">
        <f>C106+D106+E106+F106</f>
        <v>6669344</v>
      </c>
      <c r="H106" s="27">
        <v>797.98561827956985</v>
      </c>
      <c r="I106" s="27"/>
      <c r="J106" s="27">
        <v>6812.0327284946234</v>
      </c>
      <c r="K106" s="27">
        <v>2578.4313844086018</v>
      </c>
      <c r="L106" s="27">
        <f t="shared" si="14"/>
        <v>10188.449731182794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338376</v>
      </c>
      <c r="F107" s="37">
        <v>65948</v>
      </c>
      <c r="G107" s="25">
        <f>SUM(C107:F107)</f>
        <v>404324</v>
      </c>
      <c r="H107" s="26" t="s">
        <v>206</v>
      </c>
      <c r="I107" s="26" t="s">
        <v>206</v>
      </c>
      <c r="J107" s="26">
        <v>523.02741935483868</v>
      </c>
      <c r="K107" s="26">
        <v>101.93575268817203</v>
      </c>
      <c r="L107" s="26">
        <f t="shared" si="14"/>
        <v>624.96317204301067</v>
      </c>
    </row>
    <row r="108" spans="1:12" s="35" customFormat="1" ht="30">
      <c r="A108" s="34"/>
      <c r="B108" s="38" t="s">
        <v>136</v>
      </c>
      <c r="C108" s="17"/>
      <c r="D108" s="17"/>
      <c r="E108" s="17">
        <v>338376</v>
      </c>
      <c r="F108" s="17">
        <v>65948</v>
      </c>
      <c r="G108" s="27">
        <f>SUM(C108:F108)</f>
        <v>404324</v>
      </c>
      <c r="H108" s="27"/>
      <c r="I108" s="27"/>
      <c r="J108" s="27">
        <v>523.02741935483868</v>
      </c>
      <c r="K108" s="27">
        <v>101.93575268817203</v>
      </c>
      <c r="L108" s="27">
        <f t="shared" si="14"/>
        <v>624.96317204301067</v>
      </c>
    </row>
    <row r="109" spans="1:12" s="35" customFormat="1">
      <c r="A109" s="18">
        <v>33</v>
      </c>
      <c r="B109" s="19" t="s">
        <v>66</v>
      </c>
      <c r="C109" s="20">
        <v>194138</v>
      </c>
      <c r="D109" s="20">
        <v>0</v>
      </c>
      <c r="E109" s="20">
        <v>84737</v>
      </c>
      <c r="F109" s="20">
        <v>93628</v>
      </c>
      <c r="G109" s="20">
        <f>SUM(C109:F109)</f>
        <v>372503</v>
      </c>
      <c r="H109" s="21">
        <v>300.07889784946235</v>
      </c>
      <c r="I109" s="21" t="s">
        <v>206</v>
      </c>
      <c r="J109" s="21">
        <v>130.97788978494623</v>
      </c>
      <c r="K109" s="21">
        <v>144.72069892473118</v>
      </c>
      <c r="L109" s="21">
        <f t="shared" si="14"/>
        <v>575.77748655913979</v>
      </c>
    </row>
    <row r="110" spans="1:12" s="35" customFormat="1">
      <c r="A110" s="34"/>
      <c r="B110" s="34" t="s">
        <v>137</v>
      </c>
      <c r="C110" s="17">
        <v>194138</v>
      </c>
      <c r="D110" s="17"/>
      <c r="E110" s="17">
        <v>84737</v>
      </c>
      <c r="F110" s="17">
        <v>93628</v>
      </c>
      <c r="G110" s="27">
        <f t="shared" ref="G110" si="15">G109</f>
        <v>372503</v>
      </c>
      <c r="H110" s="27">
        <v>300.07889784946235</v>
      </c>
      <c r="I110" s="27"/>
      <c r="J110" s="27">
        <v>130.97788978494623</v>
      </c>
      <c r="K110" s="27">
        <v>144.72069892473118</v>
      </c>
      <c r="L110" s="27">
        <f t="shared" si="14"/>
        <v>575.77748655913979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219178</v>
      </c>
      <c r="F111" s="25">
        <v>46280</v>
      </c>
      <c r="G111" s="25">
        <f t="shared" ref="G111:G116" si="16">SUM(C111:F111)</f>
        <v>265458</v>
      </c>
      <c r="H111" s="26" t="s">
        <v>206</v>
      </c>
      <c r="I111" s="26" t="s">
        <v>206</v>
      </c>
      <c r="J111" s="26">
        <v>338.78319892473121</v>
      </c>
      <c r="K111" s="26">
        <v>71.534946236559136</v>
      </c>
      <c r="L111" s="26">
        <f t="shared" si="14"/>
        <v>410.31814516129032</v>
      </c>
    </row>
    <row r="112" spans="1:12" s="35" customFormat="1" ht="30">
      <c r="A112" s="34"/>
      <c r="B112" s="38" t="s">
        <v>138</v>
      </c>
      <c r="C112" s="17"/>
      <c r="D112" s="17"/>
      <c r="E112" s="17">
        <v>52602.720000000001</v>
      </c>
      <c r="F112" s="17">
        <v>2823.08</v>
      </c>
      <c r="G112" s="27">
        <f t="shared" si="16"/>
        <v>55425.8</v>
      </c>
      <c r="H112" s="27"/>
      <c r="I112" s="27"/>
      <c r="J112" s="27">
        <v>81.307967741935485</v>
      </c>
      <c r="K112" s="27">
        <v>4.3636317204301074</v>
      </c>
      <c r="L112" s="27">
        <f t="shared" si="14"/>
        <v>85.671599462365592</v>
      </c>
    </row>
    <row r="113" spans="1:12" s="35" customFormat="1">
      <c r="A113" s="34"/>
      <c r="B113" s="34" t="s">
        <v>139</v>
      </c>
      <c r="C113" s="17"/>
      <c r="D113" s="17"/>
      <c r="E113" s="17">
        <v>166575.28</v>
      </c>
      <c r="F113" s="17">
        <v>43456.92</v>
      </c>
      <c r="G113" s="27">
        <f t="shared" si="16"/>
        <v>210032.2</v>
      </c>
      <c r="H113" s="27"/>
      <c r="I113" s="27"/>
      <c r="J113" s="27">
        <v>257.47523118279565</v>
      </c>
      <c r="K113" s="27">
        <v>67.17131451612903</v>
      </c>
      <c r="L113" s="27">
        <f t="shared" si="14"/>
        <v>324.64654569892468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149674</v>
      </c>
      <c r="E114" s="25">
        <v>745035</v>
      </c>
      <c r="F114" s="25">
        <v>891258</v>
      </c>
      <c r="G114" s="25">
        <f t="shared" si="16"/>
        <v>1785967</v>
      </c>
      <c r="H114" s="26" t="s">
        <v>206</v>
      </c>
      <c r="I114" s="26">
        <v>231.35094086021505</v>
      </c>
      <c r="J114" s="26">
        <v>1151.5997983870966</v>
      </c>
      <c r="K114" s="26">
        <v>1377.6165322580646</v>
      </c>
      <c r="L114" s="26">
        <f>H114+I114+J114+K114</f>
        <v>2760.5672715053761</v>
      </c>
    </row>
    <row r="115" spans="1:12" s="35" customFormat="1">
      <c r="A115" s="34"/>
      <c r="B115" s="34" t="s">
        <v>140</v>
      </c>
      <c r="C115" s="17"/>
      <c r="D115" s="17">
        <v>149674</v>
      </c>
      <c r="E115" s="17">
        <v>745035</v>
      </c>
      <c r="F115" s="17">
        <v>891258</v>
      </c>
      <c r="G115" s="27">
        <f t="shared" si="16"/>
        <v>1785967</v>
      </c>
      <c r="H115" s="27"/>
      <c r="I115" s="27">
        <v>231.35094086021505</v>
      </c>
      <c r="J115" s="27">
        <v>1151.5997983870966</v>
      </c>
      <c r="K115" s="27">
        <v>1377.6165322580646</v>
      </c>
      <c r="L115" s="27">
        <f>H115+I115+J115+K115</f>
        <v>2760.5672715053761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429017</v>
      </c>
      <c r="F116" s="25">
        <v>526838</v>
      </c>
      <c r="G116" s="25">
        <f t="shared" si="16"/>
        <v>955855</v>
      </c>
      <c r="H116" s="26" t="s">
        <v>206</v>
      </c>
      <c r="I116" s="26" t="s">
        <v>206</v>
      </c>
      <c r="J116" s="26">
        <v>663.13111559139782</v>
      </c>
      <c r="K116" s="26">
        <v>814.33293010752686</v>
      </c>
      <c r="L116" s="26">
        <f>H116+I116+J116+K116</f>
        <v>1477.4640456989246</v>
      </c>
    </row>
    <row r="117" spans="1:12" s="35" customFormat="1">
      <c r="A117" s="34"/>
      <c r="B117" s="34" t="s">
        <v>141</v>
      </c>
      <c r="C117" s="17"/>
      <c r="D117" s="17"/>
      <c r="E117" s="17">
        <v>429017</v>
      </c>
      <c r="F117" s="17">
        <v>526838</v>
      </c>
      <c r="G117" s="27">
        <f>SUM(C117:F117)</f>
        <v>955855</v>
      </c>
      <c r="H117" s="27"/>
      <c r="I117" s="27"/>
      <c r="J117" s="27">
        <v>663.13111559139782</v>
      </c>
      <c r="K117" s="27">
        <v>814.33293010752686</v>
      </c>
      <c r="L117" s="27">
        <f>SUM(H117:K117)</f>
        <v>1477.4640456989246</v>
      </c>
    </row>
    <row r="118" spans="1:12" s="35" customFormat="1">
      <c r="A118" s="23">
        <v>37</v>
      </c>
      <c r="B118" s="24" t="s">
        <v>73</v>
      </c>
      <c r="C118" s="25">
        <v>138079</v>
      </c>
      <c r="D118" s="25">
        <v>0</v>
      </c>
      <c r="E118" s="25">
        <v>1023235</v>
      </c>
      <c r="F118" s="25">
        <v>294376</v>
      </c>
      <c r="G118" s="25">
        <f t="shared" ref="G118:G128" si="17">SUM(C118:F118)</f>
        <v>1455690</v>
      </c>
      <c r="H118" s="26">
        <v>213.42856182795697</v>
      </c>
      <c r="I118" s="26" t="s">
        <v>206</v>
      </c>
      <c r="J118" s="26">
        <v>1581.6132392473119</v>
      </c>
      <c r="K118" s="26">
        <v>455.01666666666665</v>
      </c>
      <c r="L118" s="26">
        <f>H118+I118+J118+K118</f>
        <v>2250.0584677419356</v>
      </c>
    </row>
    <row r="119" spans="1:12" s="35" customFormat="1">
      <c r="A119" s="34"/>
      <c r="B119" s="34" t="s">
        <v>142</v>
      </c>
      <c r="C119" s="17">
        <v>138079</v>
      </c>
      <c r="D119" s="17"/>
      <c r="E119" s="17">
        <v>300729</v>
      </c>
      <c r="F119" s="17">
        <v>76538</v>
      </c>
      <c r="G119" s="27">
        <f>SUM(C119:F119)</f>
        <v>515346</v>
      </c>
      <c r="H119" s="27">
        <v>213.42856182795697</v>
      </c>
      <c r="I119" s="27"/>
      <c r="J119" s="27">
        <v>464.83649193548382</v>
      </c>
      <c r="K119" s="27">
        <v>118.30470430107526</v>
      </c>
      <c r="L119" s="27">
        <f t="shared" ref="L119:L125" si="18">H119+I119+J119+K119</f>
        <v>796.56975806451612</v>
      </c>
    </row>
    <row r="120" spans="1:12" s="35" customFormat="1">
      <c r="A120" s="34"/>
      <c r="B120" s="34" t="s">
        <v>143</v>
      </c>
      <c r="C120" s="17"/>
      <c r="D120" s="17"/>
      <c r="E120" s="17">
        <v>98026</v>
      </c>
      <c r="F120" s="17"/>
      <c r="G120" s="27">
        <f t="shared" si="17"/>
        <v>98026</v>
      </c>
      <c r="H120" s="27"/>
      <c r="I120" s="27"/>
      <c r="J120" s="27">
        <v>151.51868279569891</v>
      </c>
      <c r="K120" s="27"/>
      <c r="L120" s="27">
        <f t="shared" si="18"/>
        <v>151.51868279569891</v>
      </c>
    </row>
    <row r="121" spans="1:12" s="35" customFormat="1">
      <c r="A121" s="34"/>
      <c r="B121" s="34" t="s">
        <v>144</v>
      </c>
      <c r="C121" s="17"/>
      <c r="D121" s="17"/>
      <c r="E121" s="17">
        <v>14735</v>
      </c>
      <c r="F121" s="17"/>
      <c r="G121" s="27">
        <f t="shared" si="17"/>
        <v>14735</v>
      </c>
      <c r="H121" s="27"/>
      <c r="I121" s="27"/>
      <c r="J121" s="27">
        <v>22.775873655913976</v>
      </c>
      <c r="K121" s="27"/>
      <c r="L121" s="27">
        <f t="shared" si="18"/>
        <v>22.775873655913976</v>
      </c>
    </row>
    <row r="122" spans="1:12" s="35" customFormat="1">
      <c r="A122" s="34"/>
      <c r="B122" s="34" t="s">
        <v>145</v>
      </c>
      <c r="C122" s="17"/>
      <c r="D122" s="17"/>
      <c r="E122" s="17">
        <v>37041</v>
      </c>
      <c r="F122" s="17">
        <v>24168</v>
      </c>
      <c r="G122" s="27">
        <f t="shared" si="17"/>
        <v>61209</v>
      </c>
      <c r="H122" s="27"/>
      <c r="I122" s="27"/>
      <c r="J122" s="27">
        <v>57.254233870967738</v>
      </c>
      <c r="K122" s="27">
        <v>37.356451612903221</v>
      </c>
      <c r="L122" s="27">
        <f t="shared" si="18"/>
        <v>94.610685483870952</v>
      </c>
    </row>
    <row r="123" spans="1:12" s="35" customFormat="1">
      <c r="A123" s="34"/>
      <c r="B123" s="34" t="s">
        <v>146</v>
      </c>
      <c r="C123" s="17"/>
      <c r="D123" s="17"/>
      <c r="E123" s="17">
        <v>31311</v>
      </c>
      <c r="F123" s="17">
        <v>36797</v>
      </c>
      <c r="G123" s="27">
        <f t="shared" si="17"/>
        <v>68108</v>
      </c>
      <c r="H123" s="27"/>
      <c r="I123" s="27"/>
      <c r="J123" s="27">
        <v>48.397379032258065</v>
      </c>
      <c r="K123" s="27">
        <v>56.877083333333331</v>
      </c>
      <c r="L123" s="27">
        <f t="shared" si="18"/>
        <v>105.2744623655914</v>
      </c>
    </row>
    <row r="124" spans="1:12" s="35" customFormat="1">
      <c r="A124" s="34"/>
      <c r="B124" s="34" t="s">
        <v>147</v>
      </c>
      <c r="C124" s="17"/>
      <c r="D124" s="17"/>
      <c r="E124" s="17">
        <v>60473</v>
      </c>
      <c r="F124" s="17">
        <v>95525</v>
      </c>
      <c r="G124" s="27">
        <f t="shared" si="17"/>
        <v>155998</v>
      </c>
      <c r="H124" s="27"/>
      <c r="I124" s="27"/>
      <c r="J124" s="27">
        <v>93.473051075268813</v>
      </c>
      <c r="K124" s="27">
        <v>147.65288978494624</v>
      </c>
      <c r="L124" s="27">
        <f t="shared" si="18"/>
        <v>241.12594086021505</v>
      </c>
    </row>
    <row r="125" spans="1:12" s="35" customFormat="1">
      <c r="A125" s="34"/>
      <c r="B125" s="34" t="s">
        <v>148</v>
      </c>
      <c r="C125" s="17"/>
      <c r="D125" s="17"/>
      <c r="E125" s="17">
        <v>480920</v>
      </c>
      <c r="F125" s="17">
        <v>61348</v>
      </c>
      <c r="G125" s="27">
        <f t="shared" si="17"/>
        <v>542268</v>
      </c>
      <c r="H125" s="27"/>
      <c r="I125" s="27"/>
      <c r="J125" s="27">
        <v>743.35752688172033</v>
      </c>
      <c r="K125" s="27">
        <v>94.82553763440859</v>
      </c>
      <c r="L125" s="27">
        <f t="shared" si="18"/>
        <v>838.18306451612898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497778</v>
      </c>
      <c r="F126" s="40">
        <v>55546</v>
      </c>
      <c r="G126" s="25">
        <f t="shared" si="17"/>
        <v>553324</v>
      </c>
      <c r="H126" s="41" t="s">
        <v>206</v>
      </c>
      <c r="I126" s="41" t="s">
        <v>206</v>
      </c>
      <c r="J126" s="26">
        <v>769.41491935483862</v>
      </c>
      <c r="K126" s="26">
        <v>85.857392473118267</v>
      </c>
      <c r="L126" s="26">
        <f>H126+I126+J126+K126</f>
        <v>855.27231182795686</v>
      </c>
    </row>
    <row r="127" spans="1:12" s="35" customFormat="1" ht="30">
      <c r="A127" s="34"/>
      <c r="B127" s="38" t="s">
        <v>149</v>
      </c>
      <c r="C127" s="17"/>
      <c r="D127" s="17"/>
      <c r="E127" s="17">
        <v>497778</v>
      </c>
      <c r="F127" s="17">
        <v>55546</v>
      </c>
      <c r="G127" s="27">
        <f t="shared" si="17"/>
        <v>553324</v>
      </c>
      <c r="H127" s="27"/>
      <c r="I127" s="27"/>
      <c r="J127" s="27">
        <v>769.41491935483862</v>
      </c>
      <c r="K127" s="27">
        <v>85.857392473118267</v>
      </c>
      <c r="L127" s="27">
        <f>SUM(H127:K127)</f>
        <v>855.27231182795686</v>
      </c>
    </row>
    <row r="128" spans="1:12" s="35" customFormat="1">
      <c r="A128" s="23">
        <v>39</v>
      </c>
      <c r="B128" s="24" t="s">
        <v>76</v>
      </c>
      <c r="C128" s="25">
        <v>128595</v>
      </c>
      <c r="D128" s="25">
        <v>0</v>
      </c>
      <c r="E128" s="25">
        <v>3244542</v>
      </c>
      <c r="F128" s="25">
        <v>2359489</v>
      </c>
      <c r="G128" s="25">
        <f t="shared" si="17"/>
        <v>5732626</v>
      </c>
      <c r="H128" s="26">
        <v>198.76915322580643</v>
      </c>
      <c r="I128" s="26" t="s">
        <v>206</v>
      </c>
      <c r="J128" s="26">
        <v>5015.0850806451608</v>
      </c>
      <c r="K128" s="26">
        <v>3647.0596102150535</v>
      </c>
      <c r="L128" s="26">
        <f>H128+I128+J128+K128</f>
        <v>8860.9138440860206</v>
      </c>
    </row>
    <row r="129" spans="1:12" s="35" customFormat="1">
      <c r="A129" s="34"/>
      <c r="B129" s="34" t="s">
        <v>150</v>
      </c>
      <c r="C129" s="17">
        <v>128595</v>
      </c>
      <c r="D129" s="17">
        <v>0</v>
      </c>
      <c r="E129" s="17">
        <v>3244542</v>
      </c>
      <c r="F129" s="17">
        <v>2359489</v>
      </c>
      <c r="G129" s="27">
        <f>C129+D129+E129+F129</f>
        <v>5732626</v>
      </c>
      <c r="H129" s="27">
        <v>198.76915322580643</v>
      </c>
      <c r="I129" s="27"/>
      <c r="J129" s="27">
        <v>5015.0850806451608</v>
      </c>
      <c r="K129" s="27">
        <v>3647.0596102150535</v>
      </c>
      <c r="L129" s="27">
        <f>H129+I129+J129+K129</f>
        <v>8860.9138440860206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0</v>
      </c>
      <c r="F130" s="25">
        <v>0</v>
      </c>
      <c r="G130" s="25">
        <f t="shared" ref="G130:G131" si="19">SUM(C130:F130)</f>
        <v>0</v>
      </c>
      <c r="H130" s="26" t="s">
        <v>206</v>
      </c>
      <c r="I130" s="26" t="s">
        <v>206</v>
      </c>
      <c r="J130" s="26" t="s">
        <v>206</v>
      </c>
      <c r="K130" s="26" t="s">
        <v>206</v>
      </c>
      <c r="L130" s="26">
        <f>H130+I130+J130+K130</f>
        <v>0</v>
      </c>
    </row>
    <row r="131" spans="1:12" s="35" customFormat="1">
      <c r="A131" s="34"/>
      <c r="B131" s="34" t="s">
        <v>208</v>
      </c>
      <c r="C131" s="17"/>
      <c r="D131" s="17"/>
      <c r="E131" s="17">
        <v>0</v>
      </c>
      <c r="F131" s="17"/>
      <c r="G131" s="27">
        <f t="shared" si="19"/>
        <v>0</v>
      </c>
      <c r="H131" s="27"/>
      <c r="I131" s="27"/>
      <c r="J131" s="27" t="s">
        <v>206</v>
      </c>
      <c r="K131" s="27"/>
      <c r="L131" s="27">
        <f>H131+I131+J131+K131</f>
        <v>0</v>
      </c>
    </row>
    <row r="132" spans="1:12" s="35" customFormat="1">
      <c r="A132" s="23">
        <v>41</v>
      </c>
      <c r="B132" s="24" t="s">
        <v>78</v>
      </c>
      <c r="C132" s="25">
        <v>651024</v>
      </c>
      <c r="D132" s="25">
        <v>0</v>
      </c>
      <c r="E132" s="25">
        <v>7393274</v>
      </c>
      <c r="F132" s="25">
        <v>2785315</v>
      </c>
      <c r="G132" s="25">
        <f>SUM(C132:F132)</f>
        <v>10829613</v>
      </c>
      <c r="H132" s="26">
        <v>1006.2870967741934</v>
      </c>
      <c r="I132" s="26" t="s">
        <v>206</v>
      </c>
      <c r="J132" s="26">
        <v>11427.77567204301</v>
      </c>
      <c r="K132" s="26">
        <v>4305.2584005376339</v>
      </c>
      <c r="L132" s="26">
        <f>H132+I132+J132+K132</f>
        <v>16739.321169354836</v>
      </c>
    </row>
    <row r="133" spans="1:12" s="35" customFormat="1">
      <c r="A133" s="34"/>
      <c r="B133" s="34" t="s">
        <v>151</v>
      </c>
      <c r="C133" s="17">
        <v>651024</v>
      </c>
      <c r="D133" s="17"/>
      <c r="E133" s="17">
        <v>3031242.34</v>
      </c>
      <c r="F133" s="17">
        <v>919153.95000000007</v>
      </c>
      <c r="G133" s="27">
        <f>SUM(C133:F133)</f>
        <v>4601420.29</v>
      </c>
      <c r="H133" s="27">
        <v>1006.2870967741934</v>
      </c>
      <c r="I133" s="27"/>
      <c r="J133" s="27">
        <v>4685.3880255376334</v>
      </c>
      <c r="K133" s="27">
        <v>1420.7352721774193</v>
      </c>
      <c r="L133" s="27">
        <f>SUM(H133:K133)</f>
        <v>7112.4103944892468</v>
      </c>
    </row>
    <row r="134" spans="1:12" s="35" customFormat="1">
      <c r="A134" s="34"/>
      <c r="B134" s="34" t="s">
        <v>152</v>
      </c>
      <c r="C134" s="17"/>
      <c r="D134" s="17"/>
      <c r="E134" s="17">
        <v>4362031.66</v>
      </c>
      <c r="F134" s="17">
        <v>1866161.05</v>
      </c>
      <c r="G134" s="27">
        <f>SUM(C134:F134)</f>
        <v>6228192.71</v>
      </c>
      <c r="H134" s="27"/>
      <c r="I134" s="27"/>
      <c r="J134" s="27">
        <v>6742.3876465053763</v>
      </c>
      <c r="K134" s="27">
        <v>2884.5231283602147</v>
      </c>
      <c r="L134" s="27">
        <f>SUM(H134:K134)</f>
        <v>9626.9107748655915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626724</v>
      </c>
      <c r="F135" s="25">
        <v>437702</v>
      </c>
      <c r="G135" s="25">
        <f>SUM(C135:F135)</f>
        <v>1064426</v>
      </c>
      <c r="H135" s="26" t="s">
        <v>206</v>
      </c>
      <c r="I135" s="26" t="s">
        <v>206</v>
      </c>
      <c r="J135" s="26">
        <v>968.72661290322571</v>
      </c>
      <c r="K135" s="26">
        <v>676.55551075268806</v>
      </c>
      <c r="L135" s="26">
        <f>H135+I135+J135+K135</f>
        <v>1645.2821236559139</v>
      </c>
    </row>
    <row r="136" spans="1:12" s="35" customFormat="1">
      <c r="A136" s="34"/>
      <c r="B136" s="34" t="s">
        <v>153</v>
      </c>
      <c r="C136" s="17"/>
      <c r="D136" s="17"/>
      <c r="E136" s="17">
        <v>626724</v>
      </c>
      <c r="F136" s="17">
        <v>437702</v>
      </c>
      <c r="G136" s="27">
        <f>F136+E136</f>
        <v>1064426</v>
      </c>
      <c r="H136" s="27"/>
      <c r="I136" s="27"/>
      <c r="J136" s="27">
        <v>968.72661290322571</v>
      </c>
      <c r="K136" s="27">
        <v>676.55551075268806</v>
      </c>
      <c r="L136" s="27">
        <f>H136+I136+J136+K136</f>
        <v>1645.2821236559139</v>
      </c>
    </row>
    <row r="137" spans="1:12" s="35" customFormat="1">
      <c r="A137" s="23">
        <v>43</v>
      </c>
      <c r="B137" s="24" t="s">
        <v>81</v>
      </c>
      <c r="C137" s="42">
        <v>301001</v>
      </c>
      <c r="D137" s="25"/>
      <c r="E137" s="42">
        <v>2177735</v>
      </c>
      <c r="F137" s="42">
        <v>2509077</v>
      </c>
      <c r="G137" s="25">
        <f>SUM(C137:F137)</f>
        <v>4987813</v>
      </c>
      <c r="H137" s="26">
        <v>465.25692204301072</v>
      </c>
      <c r="I137" s="26" t="s">
        <v>206</v>
      </c>
      <c r="J137" s="26">
        <v>3366.1226478494618</v>
      </c>
      <c r="K137" s="26">
        <v>3878.2776209677418</v>
      </c>
      <c r="L137" s="26">
        <f>H137+I137+J137+K137</f>
        <v>7709.6571908602145</v>
      </c>
    </row>
    <row r="138" spans="1:12" s="35" customFormat="1">
      <c r="A138" s="34"/>
      <c r="B138" s="34" t="s">
        <v>154</v>
      </c>
      <c r="C138" s="17">
        <v>301001</v>
      </c>
      <c r="D138" s="17"/>
      <c r="E138" s="17">
        <v>194690</v>
      </c>
      <c r="F138" s="17">
        <v>425539</v>
      </c>
      <c r="G138" s="27">
        <f t="shared" ref="G138:G143" si="20">SUM(C138:F138)</f>
        <v>921230</v>
      </c>
      <c r="H138" s="27">
        <v>465.25692204301072</v>
      </c>
      <c r="I138" s="27"/>
      <c r="J138" s="27">
        <v>300.93212365591398</v>
      </c>
      <c r="K138" s="27">
        <v>657.75517473118282</v>
      </c>
      <c r="L138" s="27">
        <f t="shared" ref="L138:L143" si="21">SUM(H138:K138)</f>
        <v>1423.9442204301076</v>
      </c>
    </row>
    <row r="139" spans="1:12" s="35" customFormat="1">
      <c r="A139" s="34"/>
      <c r="B139" s="34" t="s">
        <v>155</v>
      </c>
      <c r="C139" s="17"/>
      <c r="D139" s="17"/>
      <c r="E139" s="17">
        <v>937297</v>
      </c>
      <c r="F139" s="17">
        <v>1193568</v>
      </c>
      <c r="G139" s="27">
        <f t="shared" si="20"/>
        <v>2130865</v>
      </c>
      <c r="H139" s="27"/>
      <c r="I139" s="27"/>
      <c r="J139" s="27">
        <v>1448.7789650537634</v>
      </c>
      <c r="K139" s="27">
        <v>1844.8967741935483</v>
      </c>
      <c r="L139" s="27">
        <f t="shared" si="21"/>
        <v>3293.6757392473119</v>
      </c>
    </row>
    <row r="140" spans="1:12" s="35" customFormat="1">
      <c r="A140" s="34"/>
      <c r="B140" s="34" t="s">
        <v>156</v>
      </c>
      <c r="C140" s="17"/>
      <c r="D140" s="17"/>
      <c r="E140" s="17">
        <v>471480</v>
      </c>
      <c r="F140" s="17"/>
      <c r="G140" s="27">
        <f t="shared" si="20"/>
        <v>471480</v>
      </c>
      <c r="H140" s="27"/>
      <c r="I140" s="27"/>
      <c r="J140" s="27">
        <v>728.76612903225805</v>
      </c>
      <c r="K140" s="27"/>
      <c r="L140" s="27">
        <f t="shared" si="21"/>
        <v>728.76612903225805</v>
      </c>
    </row>
    <row r="141" spans="1:12" s="35" customFormat="1">
      <c r="A141" s="34"/>
      <c r="B141" s="34" t="s">
        <v>157</v>
      </c>
      <c r="C141" s="17"/>
      <c r="D141" s="17"/>
      <c r="E141" s="17">
        <v>314246</v>
      </c>
      <c r="F141" s="17">
        <v>760000</v>
      </c>
      <c r="G141" s="27">
        <f t="shared" si="20"/>
        <v>1074246</v>
      </c>
      <c r="H141" s="27"/>
      <c r="I141" s="27"/>
      <c r="J141" s="27">
        <v>485.72970430107523</v>
      </c>
      <c r="K141" s="27">
        <v>1174.7311827956989</v>
      </c>
      <c r="L141" s="27">
        <f t="shared" si="21"/>
        <v>1660.4608870967741</v>
      </c>
    </row>
    <row r="142" spans="1:12" s="35" customFormat="1">
      <c r="A142" s="34"/>
      <c r="B142" s="34" t="s">
        <v>158</v>
      </c>
      <c r="C142" s="17"/>
      <c r="D142" s="17"/>
      <c r="E142" s="17">
        <v>45297</v>
      </c>
      <c r="F142" s="17">
        <v>129970</v>
      </c>
      <c r="G142" s="27">
        <f t="shared" si="20"/>
        <v>175267</v>
      </c>
      <c r="H142" s="27"/>
      <c r="I142" s="27"/>
      <c r="J142" s="27">
        <v>70.015524193548387</v>
      </c>
      <c r="K142" s="27">
        <v>200.89448924731181</v>
      </c>
      <c r="L142" s="27">
        <f t="shared" si="21"/>
        <v>270.91001344086021</v>
      </c>
    </row>
    <row r="143" spans="1:12" s="35" customFormat="1">
      <c r="A143" s="34"/>
      <c r="B143" s="34" t="s">
        <v>159</v>
      </c>
      <c r="C143" s="17"/>
      <c r="D143" s="17"/>
      <c r="E143" s="17">
        <v>214725</v>
      </c>
      <c r="F143" s="17"/>
      <c r="G143" s="27">
        <f t="shared" si="20"/>
        <v>214725</v>
      </c>
      <c r="H143" s="27"/>
      <c r="I143" s="27"/>
      <c r="J143" s="27">
        <v>331.90020161290323</v>
      </c>
      <c r="K143" s="27"/>
      <c r="L143" s="27">
        <f t="shared" si="21"/>
        <v>331.90020161290323</v>
      </c>
    </row>
    <row r="144" spans="1:12" s="35" customFormat="1">
      <c r="A144" s="23">
        <v>44</v>
      </c>
      <c r="B144" s="24" t="s">
        <v>82</v>
      </c>
      <c r="C144" s="25">
        <v>1074506</v>
      </c>
      <c r="D144" s="25">
        <v>140933</v>
      </c>
      <c r="E144" s="42">
        <v>3661583</v>
      </c>
      <c r="F144" s="25">
        <v>963079</v>
      </c>
      <c r="G144" s="25">
        <f>SUM(C144:F144)</f>
        <v>5840101</v>
      </c>
      <c r="H144" s="26">
        <v>1660.8627688172041</v>
      </c>
      <c r="I144" s="26">
        <v>217.83998655913979</v>
      </c>
      <c r="J144" s="26">
        <v>5659.7049059139781</v>
      </c>
      <c r="K144" s="26">
        <v>1488.6301747311825</v>
      </c>
      <c r="L144" s="26">
        <f>H144+I144+J144+K144</f>
        <v>9027.0378360215036</v>
      </c>
    </row>
    <row r="145" spans="1:12" s="35" customFormat="1">
      <c r="A145" s="34"/>
      <c r="B145" s="34" t="s">
        <v>160</v>
      </c>
      <c r="C145" s="17">
        <v>1074506</v>
      </c>
      <c r="D145" s="17">
        <v>140933</v>
      </c>
      <c r="E145" s="17">
        <v>2159835</v>
      </c>
      <c r="F145" s="17">
        <v>722838</v>
      </c>
      <c r="G145" s="27">
        <f>C145+D145+E145+F145</f>
        <v>4098112</v>
      </c>
      <c r="H145" s="27">
        <v>1660.8627688172041</v>
      </c>
      <c r="I145" s="27">
        <v>217.83998655913979</v>
      </c>
      <c r="J145" s="27">
        <v>3338.4546370967737</v>
      </c>
      <c r="K145" s="27">
        <v>1117.2899193548385</v>
      </c>
      <c r="L145" s="27">
        <f>H145+I145+J145+K145</f>
        <v>6334.4473118279557</v>
      </c>
    </row>
    <row r="146" spans="1:12" s="35" customFormat="1">
      <c r="A146" s="34"/>
      <c r="B146" s="34" t="s">
        <v>161</v>
      </c>
      <c r="C146" s="17"/>
      <c r="D146" s="17"/>
      <c r="E146" s="17">
        <v>1468289</v>
      </c>
      <c r="F146" s="17">
        <v>226640</v>
      </c>
      <c r="G146" s="27">
        <f>C146+D146+E146+F146</f>
        <v>1694929</v>
      </c>
      <c r="H146" s="27"/>
      <c r="I146" s="27"/>
      <c r="J146" s="27">
        <v>2269.5327284946238</v>
      </c>
      <c r="K146" s="27">
        <v>350.31720430107526</v>
      </c>
      <c r="L146" s="27">
        <f>H146+I146+J146+K146</f>
        <v>2619.8499327956993</v>
      </c>
    </row>
    <row r="147" spans="1:12" s="35" customFormat="1">
      <c r="A147" s="34"/>
      <c r="B147" s="34" t="s">
        <v>162</v>
      </c>
      <c r="C147" s="17"/>
      <c r="D147" s="17"/>
      <c r="E147" s="17">
        <v>33459</v>
      </c>
      <c r="F147" s="17">
        <v>13601</v>
      </c>
      <c r="G147" s="27">
        <f>C147+D147+E147+F147</f>
        <v>47060</v>
      </c>
      <c r="H147" s="27"/>
      <c r="I147" s="27"/>
      <c r="J147" s="27">
        <v>51.717540322580639</v>
      </c>
      <c r="K147" s="27">
        <v>21.023051075268818</v>
      </c>
      <c r="L147" s="27">
        <f>H147+I147+J147+K147</f>
        <v>72.740591397849457</v>
      </c>
    </row>
    <row r="148" spans="1:12" s="35" customFormat="1">
      <c r="A148" s="23">
        <v>45</v>
      </c>
      <c r="B148" s="24" t="s">
        <v>84</v>
      </c>
      <c r="C148" s="25">
        <v>130772</v>
      </c>
      <c r="D148" s="25">
        <v>8603</v>
      </c>
      <c r="E148" s="43">
        <v>3333386</v>
      </c>
      <c r="F148" s="41">
        <v>2931682</v>
      </c>
      <c r="G148" s="25">
        <f>SUM(C148:F148)</f>
        <v>6404443</v>
      </c>
      <c r="H148" s="26">
        <v>202.13413978494623</v>
      </c>
      <c r="I148" s="26">
        <v>13.297647849462363</v>
      </c>
      <c r="J148" s="26">
        <v>5152.4111559139783</v>
      </c>
      <c r="K148" s="26">
        <v>4531.4977150537625</v>
      </c>
      <c r="L148" s="26">
        <f>H148+I148+J148+K148</f>
        <v>9899.3406586021483</v>
      </c>
    </row>
    <row r="149" spans="1:12" s="35" customFormat="1">
      <c r="A149" s="34"/>
      <c r="B149" s="34" t="s">
        <v>163</v>
      </c>
      <c r="C149" s="17">
        <v>130772</v>
      </c>
      <c r="D149" s="17">
        <v>8603</v>
      </c>
      <c r="E149" s="17">
        <v>3333386</v>
      </c>
      <c r="F149" s="17">
        <v>2931682</v>
      </c>
      <c r="G149" s="17">
        <f>G148</f>
        <v>6404443</v>
      </c>
      <c r="H149" s="27"/>
      <c r="I149" s="27">
        <v>13.297647849462363</v>
      </c>
      <c r="J149" s="27">
        <v>5152.4111559139783</v>
      </c>
      <c r="K149" s="27">
        <v>4531.4977150537625</v>
      </c>
      <c r="L149" s="27">
        <f t="shared" ref="L149:L160" si="22">H149+I149+J149+K149</f>
        <v>9697.2065188172019</v>
      </c>
    </row>
    <row r="150" spans="1:12" s="35" customFormat="1">
      <c r="A150" s="23">
        <v>46</v>
      </c>
      <c r="B150" s="24" t="s">
        <v>85</v>
      </c>
      <c r="C150" s="25">
        <v>12685</v>
      </c>
      <c r="D150" s="25">
        <v>0</v>
      </c>
      <c r="E150" s="42">
        <v>989936</v>
      </c>
      <c r="F150" s="25">
        <v>667721</v>
      </c>
      <c r="G150" s="25">
        <f t="shared" ref="G150:G161" si="23">SUM(C150:F150)</f>
        <v>1670342</v>
      </c>
      <c r="H150" s="26">
        <v>19.607190860215052</v>
      </c>
      <c r="I150" s="26" t="s">
        <v>206</v>
      </c>
      <c r="J150" s="26">
        <v>1530.143010752688</v>
      </c>
      <c r="K150" s="26">
        <v>1032.09563172043</v>
      </c>
      <c r="L150" s="26">
        <f t="shared" si="22"/>
        <v>2581.8458333333328</v>
      </c>
    </row>
    <row r="151" spans="1:12" s="35" customFormat="1">
      <c r="A151" s="34"/>
      <c r="B151" s="34" t="s">
        <v>164</v>
      </c>
      <c r="C151" s="17">
        <v>12685</v>
      </c>
      <c r="D151" s="17"/>
      <c r="E151" s="17">
        <v>989936</v>
      </c>
      <c r="F151" s="17">
        <v>667721</v>
      </c>
      <c r="G151" s="27">
        <f t="shared" si="23"/>
        <v>1670342</v>
      </c>
      <c r="H151" s="27">
        <v>19.607190860215052</v>
      </c>
      <c r="I151" s="27"/>
      <c r="J151" s="27">
        <v>1530.143010752688</v>
      </c>
      <c r="K151" s="27">
        <v>1032.09563172043</v>
      </c>
      <c r="L151" s="27">
        <f t="shared" si="22"/>
        <v>2581.8458333333328</v>
      </c>
    </row>
    <row r="152" spans="1:12" s="35" customFormat="1">
      <c r="A152" s="23">
        <v>47</v>
      </c>
      <c r="B152" s="24" t="s">
        <v>87</v>
      </c>
      <c r="C152" s="25">
        <v>0</v>
      </c>
      <c r="D152" s="25">
        <v>0</v>
      </c>
      <c r="E152" s="25">
        <v>2553466</v>
      </c>
      <c r="F152" s="25">
        <v>854766</v>
      </c>
      <c r="G152" s="25">
        <f t="shared" si="23"/>
        <v>3408232</v>
      </c>
      <c r="H152" s="26" t="s">
        <v>206</v>
      </c>
      <c r="I152" s="26" t="s">
        <v>206</v>
      </c>
      <c r="J152" s="26">
        <v>3946.8896505376342</v>
      </c>
      <c r="K152" s="26">
        <v>1321.2108870967743</v>
      </c>
      <c r="L152" s="26">
        <f t="shared" si="22"/>
        <v>5268.1005376344083</v>
      </c>
    </row>
    <row r="153" spans="1:12" s="35" customFormat="1">
      <c r="A153" s="34"/>
      <c r="B153" s="34" t="s">
        <v>165</v>
      </c>
      <c r="C153" s="17">
        <v>0</v>
      </c>
      <c r="D153" s="17"/>
      <c r="E153" s="17">
        <v>165975.29</v>
      </c>
      <c r="F153" s="17">
        <v>101717.15399999999</v>
      </c>
      <c r="G153" s="27">
        <f t="shared" si="23"/>
        <v>267692.44400000002</v>
      </c>
      <c r="H153" s="27" t="s">
        <v>206</v>
      </c>
      <c r="I153" s="27"/>
      <c r="J153" s="27">
        <v>256.54782728494621</v>
      </c>
      <c r="K153" s="27">
        <v>157.22409556451609</v>
      </c>
      <c r="L153" s="27">
        <f t="shared" si="22"/>
        <v>413.77192284946227</v>
      </c>
    </row>
    <row r="154" spans="1:12" s="35" customFormat="1">
      <c r="A154" s="34"/>
      <c r="B154" s="34" t="s">
        <v>166</v>
      </c>
      <c r="C154" s="17"/>
      <c r="D154" s="17"/>
      <c r="E154" s="17">
        <v>66390.115999999995</v>
      </c>
      <c r="F154" s="17"/>
      <c r="G154" s="27">
        <f t="shared" si="23"/>
        <v>66390.115999999995</v>
      </c>
      <c r="H154" s="27"/>
      <c r="I154" s="27"/>
      <c r="J154" s="27">
        <v>102.61913091397848</v>
      </c>
      <c r="K154" s="27"/>
      <c r="L154" s="27">
        <f t="shared" si="22"/>
        <v>102.61913091397848</v>
      </c>
    </row>
    <row r="155" spans="1:12" s="35" customFormat="1">
      <c r="A155" s="34"/>
      <c r="B155" s="34" t="s">
        <v>167</v>
      </c>
      <c r="C155" s="17"/>
      <c r="D155" s="17"/>
      <c r="E155" s="17">
        <v>204277.28</v>
      </c>
      <c r="F155" s="17">
        <v>35900.171999999999</v>
      </c>
      <c r="G155" s="27">
        <f t="shared" si="23"/>
        <v>240177.45199999999</v>
      </c>
      <c r="H155" s="27"/>
      <c r="I155" s="27"/>
      <c r="J155" s="27">
        <v>315.75117204301074</v>
      </c>
      <c r="K155" s="27">
        <v>55.490857258064509</v>
      </c>
      <c r="L155" s="27">
        <f t="shared" si="22"/>
        <v>371.24202930107526</v>
      </c>
    </row>
    <row r="156" spans="1:12" s="35" customFormat="1">
      <c r="A156" s="34"/>
      <c r="B156" s="34" t="s">
        <v>168</v>
      </c>
      <c r="C156" s="17"/>
      <c r="D156" s="17"/>
      <c r="E156" s="17">
        <v>857964.576</v>
      </c>
      <c r="F156" s="17">
        <v>188903.28599999999</v>
      </c>
      <c r="G156" s="27">
        <f t="shared" si="23"/>
        <v>1046867.862</v>
      </c>
      <c r="H156" s="27"/>
      <c r="I156" s="27"/>
      <c r="J156" s="27">
        <v>1326.154922580645</v>
      </c>
      <c r="K156" s="27">
        <v>291.98760604838708</v>
      </c>
      <c r="L156" s="27">
        <f t="shared" si="22"/>
        <v>1618.1425286290321</v>
      </c>
    </row>
    <row r="157" spans="1:12" s="35" customFormat="1">
      <c r="A157" s="34"/>
      <c r="B157" s="34" t="s">
        <v>169</v>
      </c>
      <c r="C157" s="17"/>
      <c r="D157" s="17"/>
      <c r="E157" s="17">
        <v>898820.03200000047</v>
      </c>
      <c r="F157" s="17">
        <v>347034.99600000004</v>
      </c>
      <c r="G157" s="27">
        <f t="shared" si="23"/>
        <v>1245855.0280000004</v>
      </c>
      <c r="H157" s="27"/>
      <c r="I157" s="27"/>
      <c r="J157" s="27">
        <v>1389.305156989248</v>
      </c>
      <c r="K157" s="27">
        <v>536.41162016129033</v>
      </c>
      <c r="L157" s="27">
        <f t="shared" si="22"/>
        <v>1925.7167771505383</v>
      </c>
    </row>
    <row r="158" spans="1:12" s="35" customFormat="1">
      <c r="A158" s="34"/>
      <c r="B158" s="34" t="s">
        <v>170</v>
      </c>
      <c r="C158" s="17"/>
      <c r="D158" s="17"/>
      <c r="E158" s="17">
        <v>142994.09599999999</v>
      </c>
      <c r="F158" s="17">
        <v>64107.45</v>
      </c>
      <c r="G158" s="27">
        <f t="shared" si="23"/>
        <v>207101.54599999997</v>
      </c>
      <c r="H158" s="27"/>
      <c r="I158" s="27"/>
      <c r="J158" s="27">
        <v>221.0258204301075</v>
      </c>
      <c r="K158" s="27">
        <v>99.090816532258046</v>
      </c>
      <c r="L158" s="27">
        <f t="shared" si="22"/>
        <v>320.11663696236553</v>
      </c>
    </row>
    <row r="159" spans="1:12" s="35" customFormat="1">
      <c r="A159" s="34"/>
      <c r="B159" s="34" t="s">
        <v>171</v>
      </c>
      <c r="C159" s="17"/>
      <c r="D159" s="17"/>
      <c r="E159" s="17">
        <v>130226.76599999999</v>
      </c>
      <c r="F159" s="17">
        <v>41883.534</v>
      </c>
      <c r="G159" s="27">
        <f t="shared" si="23"/>
        <v>172110.3</v>
      </c>
      <c r="H159" s="27"/>
      <c r="I159" s="27"/>
      <c r="J159" s="27">
        <v>201.29137217741933</v>
      </c>
      <c r="K159" s="27">
        <v>64.739333467741929</v>
      </c>
      <c r="L159" s="27">
        <f t="shared" si="22"/>
        <v>266.03070564516128</v>
      </c>
    </row>
    <row r="160" spans="1:12" s="35" customFormat="1">
      <c r="A160" s="34"/>
      <c r="B160" s="34" t="s">
        <v>172</v>
      </c>
      <c r="C160" s="17"/>
      <c r="D160" s="17"/>
      <c r="E160" s="17">
        <v>86817.844000000012</v>
      </c>
      <c r="F160" s="17">
        <v>75219.407999999996</v>
      </c>
      <c r="G160" s="27">
        <f t="shared" si="23"/>
        <v>162037.25200000001</v>
      </c>
      <c r="H160" s="27"/>
      <c r="I160" s="27"/>
      <c r="J160" s="27">
        <v>134.19424811827957</v>
      </c>
      <c r="K160" s="27">
        <v>116.2665580645161</v>
      </c>
      <c r="L160" s="27">
        <f t="shared" si="22"/>
        <v>250.46080618279569</v>
      </c>
    </row>
    <row r="161" spans="1:12" s="35" customFormat="1">
      <c r="A161" s="23">
        <v>48</v>
      </c>
      <c r="B161" s="24" t="s">
        <v>89</v>
      </c>
      <c r="C161" s="25">
        <v>292930</v>
      </c>
      <c r="D161" s="25">
        <v>0</v>
      </c>
      <c r="E161" s="42">
        <v>1205940</v>
      </c>
      <c r="F161" s="25">
        <v>451922</v>
      </c>
      <c r="G161" s="25">
        <f t="shared" si="23"/>
        <v>1950792</v>
      </c>
      <c r="H161" s="26">
        <v>452.78158602150535</v>
      </c>
      <c r="I161" s="26" t="s">
        <v>206</v>
      </c>
      <c r="J161" s="26">
        <v>1864.0201612903224</v>
      </c>
      <c r="K161" s="26">
        <v>698.5353494623655</v>
      </c>
      <c r="L161" s="26">
        <f>H161+I161+J161+K161</f>
        <v>3015.3370967741935</v>
      </c>
    </row>
    <row r="162" spans="1:12" s="35" customFormat="1">
      <c r="A162" s="34"/>
      <c r="B162" s="34" t="s">
        <v>173</v>
      </c>
      <c r="C162" s="17">
        <v>292930</v>
      </c>
      <c r="D162" s="17">
        <v>0</v>
      </c>
      <c r="E162" s="17">
        <v>1205940</v>
      </c>
      <c r="F162" s="17">
        <v>451922</v>
      </c>
      <c r="G162" s="27">
        <f>G161*100%</f>
        <v>1950792</v>
      </c>
      <c r="H162" s="27">
        <v>452.78158602150535</v>
      </c>
      <c r="I162" s="27"/>
      <c r="J162" s="27">
        <v>1864.0201612903224</v>
      </c>
      <c r="K162" s="27">
        <v>698.5353494623655</v>
      </c>
      <c r="L162" s="27">
        <f>SUM(H162:K162)</f>
        <v>3015.3370967741935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18561</v>
      </c>
      <c r="E163" s="42">
        <v>1764285</v>
      </c>
      <c r="F163" s="25">
        <v>889572</v>
      </c>
      <c r="G163" s="25">
        <f>SUM(C163:F163)</f>
        <v>2672418</v>
      </c>
      <c r="H163" s="26" t="s">
        <v>206</v>
      </c>
      <c r="I163" s="26">
        <v>28.689717741935482</v>
      </c>
      <c r="J163" s="26">
        <v>2727.0534274193542</v>
      </c>
      <c r="K163" s="26">
        <v>1375.0104838709676</v>
      </c>
      <c r="L163" s="26">
        <f t="shared" ref="L163:L202" si="24">SUM(H163:K163)</f>
        <v>4130.7536290322569</v>
      </c>
    </row>
    <row r="164" spans="1:12" s="35" customFormat="1">
      <c r="A164" s="34"/>
      <c r="B164" s="34" t="s">
        <v>174</v>
      </c>
      <c r="C164" s="17"/>
      <c r="D164" s="17">
        <v>18561</v>
      </c>
      <c r="E164" s="17">
        <v>1764285</v>
      </c>
      <c r="F164" s="17">
        <v>889572</v>
      </c>
      <c r="G164" s="27">
        <f>G163*100%</f>
        <v>2672418</v>
      </c>
      <c r="H164" s="27"/>
      <c r="I164" s="27">
        <v>28.689717741935482</v>
      </c>
      <c r="J164" s="27">
        <v>2727.0534274193542</v>
      </c>
      <c r="K164" s="27">
        <v>1375.0104838709676</v>
      </c>
      <c r="L164" s="27">
        <f t="shared" si="24"/>
        <v>4130.7536290322569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113660</v>
      </c>
      <c r="F165" s="25">
        <v>181083</v>
      </c>
      <c r="G165" s="25">
        <f>SUM(C165:F165)</f>
        <v>294743</v>
      </c>
      <c r="H165" s="26" t="s">
        <v>206</v>
      </c>
      <c r="I165" s="26" t="s">
        <v>206</v>
      </c>
      <c r="J165" s="26">
        <v>175.68413978494624</v>
      </c>
      <c r="K165" s="26">
        <v>279.89979838709678</v>
      </c>
      <c r="L165" s="26">
        <f t="shared" si="24"/>
        <v>455.58393817204302</v>
      </c>
    </row>
    <row r="166" spans="1:12" s="35" customFormat="1">
      <c r="A166" s="34"/>
      <c r="B166" s="34" t="s">
        <v>175</v>
      </c>
      <c r="C166" s="17"/>
      <c r="D166" s="17"/>
      <c r="E166" s="17">
        <v>113660</v>
      </c>
      <c r="F166" s="17">
        <v>181083</v>
      </c>
      <c r="G166" s="27">
        <f>G165</f>
        <v>294743</v>
      </c>
      <c r="H166" s="27"/>
      <c r="I166" s="27"/>
      <c r="J166" s="27">
        <v>175.68413978494624</v>
      </c>
      <c r="K166" s="27">
        <v>279.89979838709678</v>
      </c>
      <c r="L166" s="27">
        <f t="shared" si="24"/>
        <v>455.58393817204302</v>
      </c>
    </row>
    <row r="167" spans="1:12" s="35" customFormat="1">
      <c r="A167" s="23">
        <v>51</v>
      </c>
      <c r="B167" s="24" t="s">
        <v>95</v>
      </c>
      <c r="C167" s="25">
        <v>10797</v>
      </c>
      <c r="D167" s="25">
        <v>0</v>
      </c>
      <c r="E167" s="42">
        <v>4042171</v>
      </c>
      <c r="F167" s="25">
        <v>661731</v>
      </c>
      <c r="G167" s="25">
        <f>SUM(C167:F167)</f>
        <v>4714699</v>
      </c>
      <c r="H167" s="26">
        <v>16.688911290322579</v>
      </c>
      <c r="I167" s="26" t="s">
        <v>206</v>
      </c>
      <c r="J167" s="26">
        <v>6247.9793682795689</v>
      </c>
      <c r="K167" s="26">
        <v>1022.8368951612902</v>
      </c>
      <c r="L167" s="26">
        <f t="shared" si="24"/>
        <v>7287.5051747311818</v>
      </c>
    </row>
    <row r="168" spans="1:12" s="35" customFormat="1">
      <c r="A168" s="34"/>
      <c r="B168" s="34" t="s">
        <v>176</v>
      </c>
      <c r="C168" s="17">
        <v>10797</v>
      </c>
      <c r="D168" s="17">
        <v>0</v>
      </c>
      <c r="E168" s="17">
        <v>4042171</v>
      </c>
      <c r="F168" s="17">
        <v>661731</v>
      </c>
      <c r="G168" s="27">
        <f>G167*100%</f>
        <v>4714699</v>
      </c>
      <c r="H168" s="27">
        <v>16.688911290322579</v>
      </c>
      <c r="I168" s="27"/>
      <c r="J168" s="27">
        <v>6247.9793682795689</v>
      </c>
      <c r="K168" s="27">
        <v>1022.8368951612902</v>
      </c>
      <c r="L168" s="27">
        <f t="shared" si="24"/>
        <v>7287.5051747311818</v>
      </c>
    </row>
    <row r="169" spans="1:12" s="35" customFormat="1">
      <c r="A169" s="23">
        <v>52</v>
      </c>
      <c r="B169" s="24" t="s">
        <v>97</v>
      </c>
      <c r="C169" s="25">
        <v>700298</v>
      </c>
      <c r="D169" s="25">
        <v>0</v>
      </c>
      <c r="E169" s="25">
        <v>1221816</v>
      </c>
      <c r="F169" s="25">
        <v>1934019</v>
      </c>
      <c r="G169" s="25">
        <f t="shared" ref="G169:G198" si="25">SUM(C169:F169)</f>
        <v>3856133</v>
      </c>
      <c r="H169" s="26">
        <v>1082.4498655913978</v>
      </c>
      <c r="I169" s="26" t="s">
        <v>206</v>
      </c>
      <c r="J169" s="26">
        <v>1888.5596774193548</v>
      </c>
      <c r="K169" s="26">
        <v>2989.4110887096772</v>
      </c>
      <c r="L169" s="26">
        <f t="shared" si="24"/>
        <v>5960.4206317204298</v>
      </c>
    </row>
    <row r="170" spans="1:12" s="35" customFormat="1">
      <c r="A170" s="34"/>
      <c r="B170" s="34" t="s">
        <v>177</v>
      </c>
      <c r="C170" s="17">
        <v>700298</v>
      </c>
      <c r="D170" s="17"/>
      <c r="E170" s="17">
        <v>1027181</v>
      </c>
      <c r="F170" s="17">
        <v>1712713</v>
      </c>
      <c r="G170" s="27">
        <f>SUM(C170:F170)</f>
        <v>3440192</v>
      </c>
      <c r="H170" s="27">
        <v>1082.4498655913978</v>
      </c>
      <c r="I170" s="27"/>
      <c r="J170" s="27">
        <v>1587.712567204301</v>
      </c>
      <c r="K170" s="27">
        <v>2647.3386424731184</v>
      </c>
      <c r="L170" s="27">
        <f t="shared" si="24"/>
        <v>5317.5010752688177</v>
      </c>
    </row>
    <row r="171" spans="1:12" s="35" customFormat="1">
      <c r="A171" s="34"/>
      <c r="B171" s="34" t="s">
        <v>178</v>
      </c>
      <c r="C171" s="17"/>
      <c r="D171" s="17"/>
      <c r="E171" s="17">
        <v>194635</v>
      </c>
      <c r="F171" s="17">
        <v>174654</v>
      </c>
      <c r="G171" s="27">
        <f t="shared" si="25"/>
        <v>369289</v>
      </c>
      <c r="H171" s="27"/>
      <c r="I171" s="27"/>
      <c r="J171" s="27">
        <v>300.84711021505376</v>
      </c>
      <c r="K171" s="27">
        <v>269.96249999999998</v>
      </c>
      <c r="L171" s="27">
        <f t="shared" si="24"/>
        <v>570.80961021505368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46652</v>
      </c>
      <c r="G172" s="27">
        <f t="shared" si="25"/>
        <v>46652</v>
      </c>
      <c r="H172" s="27"/>
      <c r="I172" s="27"/>
      <c r="J172" s="27"/>
      <c r="K172" s="27">
        <v>72.109946236559139</v>
      </c>
      <c r="L172" s="27">
        <f t="shared" si="24"/>
        <v>72.109946236559139</v>
      </c>
    </row>
    <row r="173" spans="1:12" s="35" customFormat="1">
      <c r="A173" s="23">
        <v>53</v>
      </c>
      <c r="B173" s="24" t="s">
        <v>98</v>
      </c>
      <c r="C173" s="25">
        <v>634751</v>
      </c>
      <c r="D173" s="25"/>
      <c r="E173" s="25">
        <v>1581749</v>
      </c>
      <c r="F173" s="25">
        <v>113751</v>
      </c>
      <c r="G173" s="25">
        <f t="shared" si="25"/>
        <v>2330251</v>
      </c>
      <c r="H173" s="26">
        <v>981.13393817204292</v>
      </c>
      <c r="I173" s="26" t="s">
        <v>206</v>
      </c>
      <c r="J173" s="26">
        <v>2444.9077284946234</v>
      </c>
      <c r="K173" s="26">
        <v>175.82479838709676</v>
      </c>
      <c r="L173" s="26">
        <f t="shared" si="24"/>
        <v>3601.866465053763</v>
      </c>
    </row>
    <row r="174" spans="1:12" s="35" customFormat="1">
      <c r="A174" s="34"/>
      <c r="B174" s="34" t="s">
        <v>180</v>
      </c>
      <c r="C174" s="17">
        <v>634751</v>
      </c>
      <c r="D174" s="17"/>
      <c r="E174" s="17">
        <v>1581749</v>
      </c>
      <c r="F174" s="17">
        <v>113751</v>
      </c>
      <c r="G174" s="27">
        <f t="shared" si="25"/>
        <v>2330251</v>
      </c>
      <c r="H174" s="27">
        <v>981.13393817204292</v>
      </c>
      <c r="I174" s="27"/>
      <c r="J174" s="27">
        <v>2444.9077284946234</v>
      </c>
      <c r="K174" s="27">
        <v>175.82479838709676</v>
      </c>
      <c r="L174" s="27">
        <f t="shared" si="24"/>
        <v>3601.866465053763</v>
      </c>
    </row>
    <row r="175" spans="1:12" s="35" customFormat="1">
      <c r="A175" s="23">
        <v>54</v>
      </c>
      <c r="B175" s="24" t="s">
        <v>100</v>
      </c>
      <c r="C175" s="25">
        <v>161476</v>
      </c>
      <c r="D175" s="25">
        <v>0</v>
      </c>
      <c r="E175" s="25">
        <v>1603889</v>
      </c>
      <c r="F175" s="25">
        <v>798387</v>
      </c>
      <c r="G175" s="25">
        <f t="shared" si="25"/>
        <v>2563752</v>
      </c>
      <c r="H175" s="26">
        <v>249.59327956989245</v>
      </c>
      <c r="I175" s="26" t="s">
        <v>206</v>
      </c>
      <c r="J175" s="26">
        <v>2479.1295026881717</v>
      </c>
      <c r="K175" s="26">
        <v>1234.0659274193547</v>
      </c>
      <c r="L175" s="26">
        <f t="shared" si="24"/>
        <v>3962.7887096774184</v>
      </c>
    </row>
    <row r="176" spans="1:12" s="35" customFormat="1">
      <c r="A176" s="34"/>
      <c r="B176" s="34" t="s">
        <v>181</v>
      </c>
      <c r="C176" s="17"/>
      <c r="D176" s="17"/>
      <c r="E176" s="17">
        <v>235347</v>
      </c>
      <c r="F176" s="17">
        <v>131029</v>
      </c>
      <c r="G176" s="27">
        <f t="shared" si="25"/>
        <v>366376</v>
      </c>
      <c r="H176" s="27"/>
      <c r="I176" s="27"/>
      <c r="J176" s="27">
        <v>363.77560483870963</v>
      </c>
      <c r="K176" s="27">
        <v>202.53138440860215</v>
      </c>
      <c r="L176" s="27">
        <f t="shared" si="24"/>
        <v>566.30698924731178</v>
      </c>
    </row>
    <row r="177" spans="1:12" s="35" customFormat="1">
      <c r="A177" s="34"/>
      <c r="B177" s="34" t="s">
        <v>182</v>
      </c>
      <c r="C177" s="17"/>
      <c r="D177" s="17"/>
      <c r="E177" s="17">
        <v>104159</v>
      </c>
      <c r="F177" s="17">
        <v>125350</v>
      </c>
      <c r="G177" s="27">
        <f t="shared" si="25"/>
        <v>229509</v>
      </c>
      <c r="H177" s="27"/>
      <c r="I177" s="27"/>
      <c r="J177" s="27">
        <v>160.99845430107527</v>
      </c>
      <c r="K177" s="27">
        <v>193.75336021505373</v>
      </c>
      <c r="L177" s="27">
        <f t="shared" si="24"/>
        <v>354.751814516129</v>
      </c>
    </row>
    <row r="178" spans="1:12" s="35" customFormat="1">
      <c r="A178" s="34"/>
      <c r="B178" s="34" t="s">
        <v>183</v>
      </c>
      <c r="C178" s="17"/>
      <c r="D178" s="17"/>
      <c r="E178" s="17">
        <v>6200</v>
      </c>
      <c r="F178" s="17">
        <v>7545</v>
      </c>
      <c r="G178" s="27">
        <f t="shared" si="25"/>
        <v>13745</v>
      </c>
      <c r="H178" s="27"/>
      <c r="I178" s="27"/>
      <c r="J178" s="27">
        <v>9.5833333333333339</v>
      </c>
      <c r="K178" s="27">
        <v>11.662298387096772</v>
      </c>
      <c r="L178" s="27">
        <f t="shared" si="24"/>
        <v>21.245631720430104</v>
      </c>
    </row>
    <row r="179" spans="1:12" s="35" customFormat="1">
      <c r="A179" s="34"/>
      <c r="B179" s="34" t="s">
        <v>184</v>
      </c>
      <c r="C179" s="17"/>
      <c r="D179" s="17"/>
      <c r="E179" s="17">
        <v>31366</v>
      </c>
      <c r="F179" s="17">
        <v>2177</v>
      </c>
      <c r="G179" s="27">
        <f t="shared" si="25"/>
        <v>33543</v>
      </c>
      <c r="H179" s="27"/>
      <c r="I179" s="27"/>
      <c r="J179" s="27">
        <v>48.482392473118274</v>
      </c>
      <c r="K179" s="27">
        <v>3.3649865591397847</v>
      </c>
      <c r="L179" s="27">
        <f t="shared" si="24"/>
        <v>51.847379032258061</v>
      </c>
    </row>
    <row r="180" spans="1:12" s="35" customFormat="1">
      <c r="A180" s="34"/>
      <c r="B180" s="34" t="s">
        <v>210</v>
      </c>
      <c r="C180" s="17"/>
      <c r="D180" s="17"/>
      <c r="E180" s="17"/>
      <c r="F180" s="17">
        <v>6090</v>
      </c>
      <c r="G180" s="27">
        <f t="shared" si="25"/>
        <v>6090</v>
      </c>
      <c r="H180" s="27"/>
      <c r="I180" s="27"/>
      <c r="J180" s="27"/>
      <c r="K180" s="27">
        <v>9.4133064516129021</v>
      </c>
      <c r="L180" s="27">
        <f t="shared" si="24"/>
        <v>9.4133064516129021</v>
      </c>
    </row>
    <row r="181" spans="1:12" s="35" customFormat="1">
      <c r="A181" s="34"/>
      <c r="B181" s="34" t="s">
        <v>186</v>
      </c>
      <c r="C181" s="17"/>
      <c r="D181" s="17"/>
      <c r="E181" s="17">
        <v>348354</v>
      </c>
      <c r="F181" s="17"/>
      <c r="G181" s="27">
        <f t="shared" si="25"/>
        <v>348354</v>
      </c>
      <c r="H181" s="27"/>
      <c r="I181" s="27"/>
      <c r="J181" s="27">
        <v>538.45040322580633</v>
      </c>
      <c r="K181" s="27"/>
      <c r="L181" s="27">
        <f t="shared" si="24"/>
        <v>538.45040322580633</v>
      </c>
    </row>
    <row r="182" spans="1:12" s="35" customFormat="1">
      <c r="A182" s="34"/>
      <c r="B182" s="34" t="s">
        <v>187</v>
      </c>
      <c r="C182" s="17">
        <v>161476</v>
      </c>
      <c r="D182" s="17"/>
      <c r="E182" s="17">
        <v>79960</v>
      </c>
      <c r="F182" s="17">
        <v>14370</v>
      </c>
      <c r="G182" s="27">
        <f t="shared" si="25"/>
        <v>255806</v>
      </c>
      <c r="H182" s="27">
        <v>249.59327956989245</v>
      </c>
      <c r="I182" s="27"/>
      <c r="J182" s="27">
        <v>123.59408602150536</v>
      </c>
      <c r="K182" s="27">
        <v>22.211693548387096</v>
      </c>
      <c r="L182" s="27">
        <f t="shared" si="24"/>
        <v>395.39905913978487</v>
      </c>
    </row>
    <row r="183" spans="1:12" s="35" customFormat="1">
      <c r="A183" s="34"/>
      <c r="B183" s="34" t="s">
        <v>188</v>
      </c>
      <c r="C183" s="17"/>
      <c r="D183" s="17"/>
      <c r="E183" s="17">
        <v>576770</v>
      </c>
      <c r="F183" s="17">
        <v>498065</v>
      </c>
      <c r="G183" s="27">
        <f t="shared" si="25"/>
        <v>1074835</v>
      </c>
      <c r="H183" s="27"/>
      <c r="I183" s="27"/>
      <c r="J183" s="27">
        <v>891.51276881720423</v>
      </c>
      <c r="K183" s="27">
        <v>769.85853494623655</v>
      </c>
      <c r="L183" s="27">
        <f t="shared" si="24"/>
        <v>1661.3713037634407</v>
      </c>
    </row>
    <row r="184" spans="1:12" s="35" customFormat="1">
      <c r="A184" s="34"/>
      <c r="B184" s="34" t="s">
        <v>189</v>
      </c>
      <c r="C184" s="17"/>
      <c r="D184" s="17"/>
      <c r="E184" s="17">
        <v>221733</v>
      </c>
      <c r="F184" s="17">
        <v>13761</v>
      </c>
      <c r="G184" s="27">
        <f t="shared" si="25"/>
        <v>235494</v>
      </c>
      <c r="H184" s="27"/>
      <c r="I184" s="27"/>
      <c r="J184" s="27">
        <v>342.73245967741929</v>
      </c>
      <c r="K184" s="27"/>
      <c r="L184" s="27">
        <f t="shared" si="24"/>
        <v>342.73245967741929</v>
      </c>
    </row>
    <row r="185" spans="1:12" s="35" customFormat="1">
      <c r="A185" s="18">
        <v>55</v>
      </c>
      <c r="B185" s="44" t="s">
        <v>101</v>
      </c>
      <c r="C185" s="20">
        <v>0</v>
      </c>
      <c r="D185" s="20">
        <v>57792</v>
      </c>
      <c r="E185" s="20">
        <v>2543512</v>
      </c>
      <c r="F185" s="20">
        <v>682838</v>
      </c>
      <c r="G185" s="20">
        <f t="shared" si="25"/>
        <v>3284142</v>
      </c>
      <c r="H185" s="21" t="s">
        <v>206</v>
      </c>
      <c r="I185" s="21">
        <v>89.329032258064501</v>
      </c>
      <c r="J185" s="21">
        <v>3931.5037634408595</v>
      </c>
      <c r="K185" s="21">
        <v>1055.4619623655913</v>
      </c>
      <c r="L185" s="21">
        <f t="shared" si="24"/>
        <v>5076.2947580645159</v>
      </c>
    </row>
    <row r="186" spans="1:12" s="35" customFormat="1">
      <c r="A186" s="34"/>
      <c r="B186" s="34" t="s">
        <v>190</v>
      </c>
      <c r="C186" s="17"/>
      <c r="D186" s="17"/>
      <c r="E186" s="17">
        <v>760423</v>
      </c>
      <c r="F186" s="17">
        <v>306726</v>
      </c>
      <c r="G186" s="27">
        <f t="shared" si="25"/>
        <v>1067149</v>
      </c>
      <c r="H186" s="27"/>
      <c r="I186" s="27"/>
      <c r="J186" s="27">
        <v>1175.3850134408601</v>
      </c>
      <c r="K186" s="27">
        <v>474.10604838709673</v>
      </c>
      <c r="L186" s="27">
        <f t="shared" si="24"/>
        <v>1649.4910618279569</v>
      </c>
    </row>
    <row r="187" spans="1:12" s="35" customFormat="1">
      <c r="A187" s="34"/>
      <c r="B187" s="34" t="s">
        <v>191</v>
      </c>
      <c r="C187" s="17"/>
      <c r="D187" s="17"/>
      <c r="E187" s="17">
        <v>601485</v>
      </c>
      <c r="F187" s="17">
        <v>43256</v>
      </c>
      <c r="G187" s="27">
        <f t="shared" si="25"/>
        <v>644741</v>
      </c>
      <c r="H187" s="27"/>
      <c r="I187" s="27"/>
      <c r="J187" s="27">
        <v>929.71471774193549</v>
      </c>
      <c r="K187" s="27">
        <v>66.860752688172042</v>
      </c>
      <c r="L187" s="27">
        <f t="shared" si="24"/>
        <v>996.57547043010754</v>
      </c>
    </row>
    <row r="188" spans="1:12" s="35" customFormat="1">
      <c r="A188" s="34"/>
      <c r="B188" s="34" t="s">
        <v>192</v>
      </c>
      <c r="C188" s="17"/>
      <c r="D188" s="17">
        <v>57792</v>
      </c>
      <c r="E188" s="17">
        <v>352673</v>
      </c>
      <c r="F188" s="17">
        <v>138995</v>
      </c>
      <c r="G188" s="27">
        <f t="shared" si="25"/>
        <v>549460</v>
      </c>
      <c r="H188" s="27"/>
      <c r="I188" s="27">
        <v>89.329032258064501</v>
      </c>
      <c r="J188" s="27">
        <v>545.1262768817204</v>
      </c>
      <c r="K188" s="27">
        <v>214.84442204301072</v>
      </c>
      <c r="L188" s="27">
        <f t="shared" si="24"/>
        <v>849.29973118279565</v>
      </c>
    </row>
    <row r="189" spans="1:12" s="35" customFormat="1">
      <c r="A189" s="34"/>
      <c r="B189" s="34" t="s">
        <v>193</v>
      </c>
      <c r="C189" s="17"/>
      <c r="D189" s="17"/>
      <c r="E189" s="17">
        <v>195235</v>
      </c>
      <c r="F189" s="17">
        <v>26412</v>
      </c>
      <c r="G189" s="27">
        <f t="shared" si="25"/>
        <v>221647</v>
      </c>
      <c r="H189" s="27"/>
      <c r="I189" s="27"/>
      <c r="J189" s="27">
        <v>301.77452956989248</v>
      </c>
      <c r="K189" s="27">
        <v>40.824999999999996</v>
      </c>
      <c r="L189" s="27">
        <f t="shared" si="24"/>
        <v>342.59952956989247</v>
      </c>
    </row>
    <row r="190" spans="1:12" s="35" customFormat="1">
      <c r="A190" s="34"/>
      <c r="B190" s="34" t="s">
        <v>194</v>
      </c>
      <c r="C190" s="17"/>
      <c r="D190" s="17"/>
      <c r="E190" s="17"/>
      <c r="F190" s="17">
        <v>10562</v>
      </c>
      <c r="G190" s="27">
        <f t="shared" si="25"/>
        <v>10562</v>
      </c>
      <c r="H190" s="27"/>
      <c r="I190" s="27"/>
      <c r="J190" s="27"/>
      <c r="K190" s="27">
        <v>16.325672043010751</v>
      </c>
      <c r="L190" s="27">
        <f t="shared" si="24"/>
        <v>16.325672043010751</v>
      </c>
    </row>
    <row r="191" spans="1:12" s="35" customFormat="1" ht="30">
      <c r="A191" s="34"/>
      <c r="B191" s="38" t="s">
        <v>195</v>
      </c>
      <c r="C191" s="17"/>
      <c r="D191" s="17"/>
      <c r="E191" s="17">
        <v>116783</v>
      </c>
      <c r="F191" s="17"/>
      <c r="G191" s="27">
        <f t="shared" si="25"/>
        <v>116783</v>
      </c>
      <c r="H191" s="27"/>
      <c r="I191" s="27"/>
      <c r="J191" s="27">
        <v>180.51135752688171</v>
      </c>
      <c r="K191" s="27"/>
      <c r="L191" s="27">
        <f t="shared" si="24"/>
        <v>180.51135752688171</v>
      </c>
    </row>
    <row r="192" spans="1:12" s="35" customFormat="1">
      <c r="A192" s="34"/>
      <c r="B192" s="34" t="s">
        <v>196</v>
      </c>
      <c r="C192" s="17"/>
      <c r="D192" s="17"/>
      <c r="E192" s="17">
        <v>480889</v>
      </c>
      <c r="F192" s="17">
        <v>146286</v>
      </c>
      <c r="G192" s="27">
        <f t="shared" si="25"/>
        <v>627175</v>
      </c>
      <c r="H192" s="27"/>
      <c r="I192" s="27"/>
      <c r="J192" s="27">
        <v>743.30961021505368</v>
      </c>
      <c r="K192" s="27">
        <v>226.11411290322579</v>
      </c>
      <c r="L192" s="27">
        <f t="shared" si="24"/>
        <v>969.42372311827944</v>
      </c>
    </row>
    <row r="193" spans="1:12" s="35" customFormat="1">
      <c r="A193" s="34"/>
      <c r="B193" s="34" t="s">
        <v>197</v>
      </c>
      <c r="C193" s="17"/>
      <c r="D193" s="17"/>
      <c r="E193" s="17">
        <v>12903</v>
      </c>
      <c r="F193" s="17"/>
      <c r="G193" s="27">
        <f t="shared" si="25"/>
        <v>12903</v>
      </c>
      <c r="H193" s="27"/>
      <c r="I193" s="27"/>
      <c r="J193" s="27">
        <v>19.944153225806453</v>
      </c>
      <c r="K193" s="27"/>
      <c r="L193" s="27">
        <f t="shared" si="24"/>
        <v>19.944153225806453</v>
      </c>
    </row>
    <row r="194" spans="1:12" s="35" customFormat="1">
      <c r="A194" s="34"/>
      <c r="B194" s="34" t="s">
        <v>198</v>
      </c>
      <c r="C194" s="17"/>
      <c r="D194" s="17"/>
      <c r="E194" s="17">
        <v>23121</v>
      </c>
      <c r="F194" s="17">
        <v>10601</v>
      </c>
      <c r="G194" s="27">
        <f t="shared" si="25"/>
        <v>33722</v>
      </c>
      <c r="H194" s="27"/>
      <c r="I194" s="27"/>
      <c r="J194" s="27">
        <v>35.738104838709674</v>
      </c>
      <c r="K194" s="27">
        <v>16.385954301075266</v>
      </c>
      <c r="L194" s="27">
        <f t="shared" si="24"/>
        <v>52.12405913978494</v>
      </c>
    </row>
    <row r="195" spans="1:12">
      <c r="A195" s="45">
        <v>56</v>
      </c>
      <c r="B195" s="46" t="s">
        <v>103</v>
      </c>
      <c r="C195" s="47">
        <v>100043</v>
      </c>
      <c r="D195" s="47">
        <v>0</v>
      </c>
      <c r="E195" s="47">
        <v>2958593</v>
      </c>
      <c r="F195" s="47">
        <v>1977921</v>
      </c>
      <c r="G195" s="47">
        <f t="shared" si="25"/>
        <v>5036557</v>
      </c>
      <c r="H195" s="48">
        <v>154.63635752688171</v>
      </c>
      <c r="I195" s="48" t="s">
        <v>206</v>
      </c>
      <c r="J195" s="48">
        <v>4573.0940188172044</v>
      </c>
      <c r="K195" s="48">
        <v>3057.2703629032258</v>
      </c>
      <c r="L195" s="48">
        <f t="shared" si="24"/>
        <v>7785.0007392473117</v>
      </c>
    </row>
    <row r="196" spans="1:12">
      <c r="A196" s="49"/>
      <c r="B196" s="50" t="s">
        <v>199</v>
      </c>
      <c r="C196" s="51"/>
      <c r="D196" s="51">
        <v>0</v>
      </c>
      <c r="E196" s="51">
        <v>2044184</v>
      </c>
      <c r="F196" s="51">
        <v>1317408</v>
      </c>
      <c r="G196" s="51">
        <f t="shared" si="25"/>
        <v>3361592</v>
      </c>
      <c r="H196" s="52"/>
      <c r="I196" s="52" t="s">
        <v>206</v>
      </c>
      <c r="J196" s="52">
        <v>3159.6930107526878</v>
      </c>
      <c r="K196" s="52">
        <v>2036.316129032258</v>
      </c>
      <c r="L196" s="52">
        <f t="shared" si="24"/>
        <v>5196.0091397849455</v>
      </c>
    </row>
    <row r="197" spans="1:12">
      <c r="A197" s="49"/>
      <c r="B197" s="50" t="s">
        <v>200</v>
      </c>
      <c r="C197" s="51">
        <v>100043</v>
      </c>
      <c r="D197" s="51"/>
      <c r="E197" s="51">
        <v>914409</v>
      </c>
      <c r="F197" s="51">
        <v>660513</v>
      </c>
      <c r="G197" s="51">
        <f t="shared" si="25"/>
        <v>1674965</v>
      </c>
      <c r="H197" s="52">
        <v>154.63635752688171</v>
      </c>
      <c r="I197" s="52"/>
      <c r="J197" s="52">
        <v>1413.4010080645162</v>
      </c>
      <c r="K197" s="52">
        <v>1020.9542338709676</v>
      </c>
      <c r="L197" s="52">
        <f t="shared" si="24"/>
        <v>2588.9915994623657</v>
      </c>
    </row>
    <row r="198" spans="1:12">
      <c r="A198" s="53">
        <v>57</v>
      </c>
      <c r="B198" s="54" t="s">
        <v>104</v>
      </c>
      <c r="C198" s="55">
        <v>364119</v>
      </c>
      <c r="D198" s="55">
        <v>0</v>
      </c>
      <c r="E198" s="55">
        <v>652365</v>
      </c>
      <c r="F198" s="55">
        <v>605927</v>
      </c>
      <c r="G198" s="55">
        <f t="shared" si="25"/>
        <v>1622411</v>
      </c>
      <c r="H198" s="56">
        <v>562.81834677419351</v>
      </c>
      <c r="I198" s="56" t="s">
        <v>206</v>
      </c>
      <c r="J198" s="56">
        <v>1008.359879032258</v>
      </c>
      <c r="K198" s="56">
        <v>936.58071236559124</v>
      </c>
      <c r="L198" s="56">
        <f t="shared" si="24"/>
        <v>2507.7589381720427</v>
      </c>
    </row>
    <row r="199" spans="1:12">
      <c r="A199" s="57"/>
      <c r="B199" s="58" t="s">
        <v>201</v>
      </c>
      <c r="C199" s="59">
        <v>364119</v>
      </c>
      <c r="D199" s="59"/>
      <c r="E199" s="59">
        <v>71760.149999999994</v>
      </c>
      <c r="F199" s="59">
        <v>72711.239999999991</v>
      </c>
      <c r="G199" s="59">
        <f>SUM(C199:F199)</f>
        <v>508590.39</v>
      </c>
      <c r="H199" s="9">
        <v>562.81834677419351</v>
      </c>
      <c r="I199" s="9"/>
      <c r="J199" s="9">
        <v>110.91958669354837</v>
      </c>
      <c r="K199" s="9">
        <v>112.38968548387095</v>
      </c>
      <c r="L199" s="9">
        <f t="shared" si="24"/>
        <v>786.12761895161282</v>
      </c>
    </row>
    <row r="200" spans="1:12">
      <c r="A200" s="60"/>
      <c r="B200" s="58" t="s">
        <v>202</v>
      </c>
      <c r="C200" s="61"/>
      <c r="D200" s="61"/>
      <c r="E200" s="61">
        <v>580604.85</v>
      </c>
      <c r="F200" s="61">
        <v>533215.76</v>
      </c>
      <c r="G200" s="59">
        <f>SUM(C200:F200)</f>
        <v>1113820.6099999999</v>
      </c>
      <c r="H200" s="62"/>
      <c r="I200" s="62"/>
      <c r="J200" s="62">
        <v>897.44029233870958</v>
      </c>
      <c r="K200" s="62">
        <v>824.1910268817204</v>
      </c>
      <c r="L200" s="9">
        <f t="shared" si="24"/>
        <v>1721.63131922043</v>
      </c>
    </row>
    <row r="201" spans="1:12">
      <c r="A201" s="63">
        <v>58</v>
      </c>
      <c r="B201" s="64" t="s">
        <v>106</v>
      </c>
      <c r="C201" s="65">
        <v>1318990</v>
      </c>
      <c r="D201" s="65">
        <v>0</v>
      </c>
      <c r="E201" s="65">
        <v>1854914</v>
      </c>
      <c r="F201" s="65">
        <v>1147837</v>
      </c>
      <c r="G201" s="65">
        <f>SUM(C201:F201)</f>
        <v>4321741</v>
      </c>
      <c r="H201" s="13">
        <v>2038.7614247311826</v>
      </c>
      <c r="I201" s="13" t="s">
        <v>206</v>
      </c>
      <c r="J201" s="13">
        <v>2867.138575268817</v>
      </c>
      <c r="K201" s="13">
        <v>1774.2104166666666</v>
      </c>
      <c r="L201" s="13">
        <f t="shared" si="24"/>
        <v>6680.1104166666664</v>
      </c>
    </row>
    <row r="202" spans="1:12">
      <c r="A202" s="66"/>
      <c r="B202" s="67" t="s">
        <v>203</v>
      </c>
      <c r="C202" s="68">
        <v>1318990</v>
      </c>
      <c r="D202" s="68">
        <v>0</v>
      </c>
      <c r="E202" s="68">
        <v>1854914</v>
      </c>
      <c r="F202" s="68">
        <v>1147837</v>
      </c>
      <c r="G202" s="68">
        <f>SUM(C202:F202)</f>
        <v>4321741</v>
      </c>
      <c r="H202" s="30">
        <v>2038.7614247311826</v>
      </c>
      <c r="I202" s="30" t="s">
        <v>206</v>
      </c>
      <c r="J202" s="30">
        <v>2867.138575268817</v>
      </c>
      <c r="K202" s="30">
        <v>1774.2104166666666</v>
      </c>
      <c r="L202" s="30">
        <f t="shared" si="24"/>
        <v>6680.1104166666664</v>
      </c>
    </row>
    <row r="203" spans="1:12">
      <c r="B203" s="69" t="s">
        <v>107</v>
      </c>
      <c r="C203" s="70">
        <f t="shared" ref="C203:I203" si="26">C7+C9+C14+C16+C19+C24+C30+C32+C34+C41+C43+C46+C48+C50+C57+C59+C61+C63+C67+C69+C72+C75+C77+C80+C82+C89+C96+C98+C101+C103+C105+C107+C109+C111+C114+C116+C118+C126+C128+C130+C132+C135+C137+C144+C148+C150+C152+C161+C163+C165+C167+C169+C173+C175+C185+C195+C198+C201</f>
        <v>18722512</v>
      </c>
      <c r="D203" s="70">
        <f t="shared" si="26"/>
        <v>2888747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110520445</v>
      </c>
      <c r="F203" s="70">
        <f>F7+F9+F14+F16+F19+F24+F30+F32+F34+F41+F43+F46+F48+F50+F57+F59+F61+F63+F67+F69+F72+F75+F77+F80+F82+F89+F96+F98+F101+F103+F105+F107+F109+F111+F114+F116+F118+F126+F128+F130+F132+F135+F137+F144+F148+F150+F152+F161+F163+F165+F167+F169+F173+F175+F185+F195+F198+F201</f>
        <v>53424650</v>
      </c>
      <c r="G203" s="71">
        <f>C203+D203+E203+F203</f>
        <v>185556354</v>
      </c>
      <c r="H203" s="72">
        <f t="shared" si="26"/>
        <v>28939.366666666669</v>
      </c>
      <c r="I203" s="72">
        <f t="shared" si="26"/>
        <v>4465.1331317204285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170831.33299731184</v>
      </c>
      <c r="K203" s="72">
        <f t="shared" ref="K203" si="27">K7+K9+K14+K16+K19+K24+K30+K32+K34+K41+K43+K46+K48+K50+K57+K59+K61+K63+K67+K69+K72+K75+K77+K80+K82+K89+K96+K98+K101+K103+K105+K107+K109+K111+K114+K116+K118+K126+K128+K130+K132+K135+K137+K144+K148+K150+K152+K161+K163+K165+K167+K169+K173+K175+K185+K195+K198+K201</f>
        <v>82578.424059139797</v>
      </c>
      <c r="L203" s="72">
        <f>H203+I203+J203+K203</f>
        <v>286814.25685483875</v>
      </c>
    </row>
    <row r="204" spans="1:12">
      <c r="C204" s="2" t="s">
        <v>204</v>
      </c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178" activePane="bottomRight" state="frozen"/>
      <selection pane="topRight" activeCell="I1" sqref="I1"/>
      <selection pane="bottomLeft" activeCell="A29" sqref="A29"/>
      <selection pane="bottomRight" activeCell="N201" sqref="N201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215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78" t="s">
        <v>10</v>
      </c>
      <c r="H6" s="78" t="s">
        <v>6</v>
      </c>
      <c r="I6" s="78" t="s">
        <v>7</v>
      </c>
      <c r="J6" s="78" t="s">
        <v>8</v>
      </c>
      <c r="K6" s="78" t="s">
        <v>9</v>
      </c>
      <c r="L6" s="78" t="s">
        <v>10</v>
      </c>
    </row>
    <row r="7" spans="1:13" s="14" customFormat="1">
      <c r="A7" s="10">
        <v>1</v>
      </c>
      <c r="B7" s="11" t="s">
        <v>11</v>
      </c>
      <c r="C7" s="12">
        <v>611830</v>
      </c>
      <c r="D7" s="12">
        <v>95050</v>
      </c>
      <c r="E7" s="12">
        <v>1786442</v>
      </c>
      <c r="F7" s="12">
        <v>430091</v>
      </c>
      <c r="G7" s="12">
        <f>SUM(C7:F7)</f>
        <v>2923413</v>
      </c>
      <c r="H7" s="13">
        <v>945.70497311827955</v>
      </c>
      <c r="I7" s="13">
        <v>146.91868279569891</v>
      </c>
      <c r="J7" s="13">
        <v>2761.3014784946236</v>
      </c>
      <c r="K7" s="13">
        <v>664.79119623655913</v>
      </c>
      <c r="L7" s="13">
        <f>H7+I7+J7+K7</f>
        <v>4518.7163306451612</v>
      </c>
    </row>
    <row r="8" spans="1:13" s="14" customFormat="1">
      <c r="A8" s="15"/>
      <c r="B8" s="16" t="s">
        <v>13</v>
      </c>
      <c r="C8" s="17">
        <v>611830</v>
      </c>
      <c r="D8" s="17">
        <v>95050</v>
      </c>
      <c r="E8" s="17">
        <v>1786442</v>
      </c>
      <c r="F8" s="17">
        <v>430091</v>
      </c>
      <c r="G8" s="17">
        <f t="shared" ref="G8:L8" si="0">G7</f>
        <v>2923413</v>
      </c>
      <c r="H8" s="17">
        <v>945.70497311827955</v>
      </c>
      <c r="I8" s="17"/>
      <c r="J8" s="17">
        <v>2761.3014784946236</v>
      </c>
      <c r="K8" s="17">
        <v>664.79119623655913</v>
      </c>
      <c r="L8" s="17">
        <f t="shared" si="0"/>
        <v>4518.7163306451612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482736</v>
      </c>
      <c r="F9" s="20">
        <v>481496</v>
      </c>
      <c r="G9" s="20">
        <f>SUM(C9:F9)</f>
        <v>964232</v>
      </c>
      <c r="H9" s="21" t="s">
        <v>206</v>
      </c>
      <c r="I9" s="21" t="s">
        <v>206</v>
      </c>
      <c r="J9" s="21">
        <v>746.16451612903222</v>
      </c>
      <c r="K9" s="21">
        <v>744.24784946236548</v>
      </c>
      <c r="L9" s="21">
        <f t="shared" ref="L9:L30" si="1">H9+I9+J9+K9</f>
        <v>1490.4123655913977</v>
      </c>
    </row>
    <row r="10" spans="1:13" s="14" customFormat="1">
      <c r="A10" s="16"/>
      <c r="B10" s="16" t="s">
        <v>16</v>
      </c>
      <c r="C10" s="17"/>
      <c r="D10" s="17"/>
      <c r="E10" s="17">
        <v>26550.48</v>
      </c>
      <c r="F10" s="17">
        <v>240748</v>
      </c>
      <c r="G10" s="17">
        <f>E10+F10</f>
        <v>267298.48</v>
      </c>
      <c r="H10" s="17"/>
      <c r="I10" s="17"/>
      <c r="J10" s="17">
        <v>41.03904838709677</v>
      </c>
      <c r="K10" s="17">
        <v>372.12392473118274</v>
      </c>
      <c r="L10" s="17">
        <f t="shared" si="1"/>
        <v>413.16297311827952</v>
      </c>
    </row>
    <row r="11" spans="1:13" s="14" customFormat="1">
      <c r="A11" s="16"/>
      <c r="B11" s="16" t="s">
        <v>18</v>
      </c>
      <c r="C11" s="17"/>
      <c r="D11" s="17"/>
      <c r="E11" s="17">
        <v>279986.88</v>
      </c>
      <c r="F11" s="17">
        <v>235933.04</v>
      </c>
      <c r="G11" s="17">
        <f>E11+F11</f>
        <v>515919.92000000004</v>
      </c>
      <c r="H11" s="17"/>
      <c r="I11" s="17"/>
      <c r="J11" s="17">
        <v>432.77541935483868</v>
      </c>
      <c r="K11" s="17">
        <v>364.68144623655911</v>
      </c>
      <c r="L11" s="17">
        <f t="shared" si="1"/>
        <v>797.45686559139779</v>
      </c>
    </row>
    <row r="12" spans="1:13" s="14" customFormat="1">
      <c r="A12" s="16"/>
      <c r="B12" s="16" t="s">
        <v>20</v>
      </c>
      <c r="C12" s="17"/>
      <c r="D12" s="17"/>
      <c r="E12" s="17">
        <v>53100.959999999999</v>
      </c>
      <c r="F12" s="17">
        <v>4814.96</v>
      </c>
      <c r="G12" s="17">
        <f>E12+F12</f>
        <v>57915.92</v>
      </c>
      <c r="H12" s="17"/>
      <c r="I12" s="17"/>
      <c r="J12" s="17">
        <v>82.07809677419354</v>
      </c>
      <c r="K12" s="17">
        <v>7.4424784946236553</v>
      </c>
      <c r="L12" s="17">
        <f t="shared" si="1"/>
        <v>89.520575268817197</v>
      </c>
    </row>
    <row r="13" spans="1:13" s="14" customFormat="1">
      <c r="A13" s="22"/>
      <c r="B13" s="22" t="s">
        <v>22</v>
      </c>
      <c r="C13" s="17"/>
      <c r="D13" s="17"/>
      <c r="E13" s="17">
        <v>123097.68000000001</v>
      </c>
      <c r="F13" s="17"/>
      <c r="G13" s="17">
        <f>E13+F13</f>
        <v>123097.68000000001</v>
      </c>
      <c r="H13" s="17"/>
      <c r="I13" s="17"/>
      <c r="J13" s="17">
        <v>190.27195161290322</v>
      </c>
      <c r="K13" s="17"/>
      <c r="L13" s="17">
        <f t="shared" si="1"/>
        <v>190.27195161290322</v>
      </c>
    </row>
    <row r="14" spans="1:13" s="14" customFormat="1">
      <c r="A14" s="23">
        <v>3</v>
      </c>
      <c r="B14" s="24" t="s">
        <v>14</v>
      </c>
      <c r="C14" s="25">
        <v>9723</v>
      </c>
      <c r="D14" s="25">
        <v>0</v>
      </c>
      <c r="E14" s="25">
        <v>1193333</v>
      </c>
      <c r="F14" s="25">
        <v>1303294</v>
      </c>
      <c r="G14" s="25">
        <f>SUM(C14:F14)</f>
        <v>2506350</v>
      </c>
      <c r="H14" s="26">
        <v>15.028830645161289</v>
      </c>
      <c r="I14" s="26" t="s">
        <v>206</v>
      </c>
      <c r="J14" s="26">
        <v>1844.5335349462364</v>
      </c>
      <c r="K14" s="26">
        <v>2014.500134408602</v>
      </c>
      <c r="L14" s="26">
        <f t="shared" si="1"/>
        <v>3874.0624999999995</v>
      </c>
    </row>
    <row r="15" spans="1:13" s="14" customFormat="1">
      <c r="A15" s="16"/>
      <c r="B15" s="16" t="s">
        <v>25</v>
      </c>
      <c r="C15" s="17"/>
      <c r="D15" s="17"/>
      <c r="E15" s="17">
        <v>1193333</v>
      </c>
      <c r="F15" s="17">
        <v>1303294</v>
      </c>
      <c r="G15" s="17">
        <f>F15+E15</f>
        <v>2496627</v>
      </c>
      <c r="H15" s="17"/>
      <c r="I15" s="17"/>
      <c r="J15" s="17">
        <v>1844.5335349462364</v>
      </c>
      <c r="K15" s="17">
        <v>2014.500134408602</v>
      </c>
      <c r="L15" s="17">
        <f t="shared" si="1"/>
        <v>3859.0336693548384</v>
      </c>
    </row>
    <row r="16" spans="1:13" s="14" customFormat="1">
      <c r="A16" s="23">
        <v>4</v>
      </c>
      <c r="B16" s="24" t="s">
        <v>15</v>
      </c>
      <c r="C16" s="25">
        <v>41293</v>
      </c>
      <c r="D16" s="25">
        <v>7140</v>
      </c>
      <c r="E16" s="25">
        <v>1539489</v>
      </c>
      <c r="F16" s="25">
        <v>532748</v>
      </c>
      <c r="G16" s="25">
        <f>SUM(C16:F16)</f>
        <v>2120670</v>
      </c>
      <c r="H16" s="26">
        <v>63.826545698924726</v>
      </c>
      <c r="I16" s="26">
        <v>11.036290322580646</v>
      </c>
      <c r="J16" s="26">
        <v>2379.5864919354835</v>
      </c>
      <c r="K16" s="26">
        <v>823.46801075268809</v>
      </c>
      <c r="L16" s="26">
        <f t="shared" si="1"/>
        <v>3277.9173387096771</v>
      </c>
    </row>
    <row r="17" spans="1:12" s="14" customFormat="1">
      <c r="A17" s="16"/>
      <c r="B17" s="16" t="s">
        <v>28</v>
      </c>
      <c r="C17" s="17">
        <v>41293</v>
      </c>
      <c r="D17" s="17">
        <v>7140</v>
      </c>
      <c r="E17" s="17">
        <v>501709</v>
      </c>
      <c r="F17" s="17">
        <v>90860</v>
      </c>
      <c r="G17" s="17">
        <f>SUM(C17:F17)</f>
        <v>641002</v>
      </c>
      <c r="H17" s="17">
        <v>63.826545698924726</v>
      </c>
      <c r="I17" s="17"/>
      <c r="J17" s="17">
        <v>775.49106182795697</v>
      </c>
      <c r="K17" s="17">
        <v>140.44220430107526</v>
      </c>
      <c r="L17" s="17">
        <f t="shared" si="1"/>
        <v>979.75981182795704</v>
      </c>
    </row>
    <row r="18" spans="1:12" s="14" customFormat="1">
      <c r="A18" s="16"/>
      <c r="B18" s="16" t="s">
        <v>30</v>
      </c>
      <c r="C18" s="17"/>
      <c r="D18" s="17"/>
      <c r="E18" s="17">
        <v>1037780</v>
      </c>
      <c r="F18" s="17">
        <v>441888</v>
      </c>
      <c r="G18" s="17">
        <f t="shared" ref="G18:G30" si="2">SUM(C18:F18)</f>
        <v>1479668</v>
      </c>
      <c r="H18" s="17"/>
      <c r="I18" s="17"/>
      <c r="J18" s="17">
        <v>1604.0954301075267</v>
      </c>
      <c r="K18" s="17">
        <v>683.02580645161277</v>
      </c>
      <c r="L18" s="17">
        <f t="shared" si="1"/>
        <v>2287.1212365591396</v>
      </c>
    </row>
    <row r="19" spans="1:12" s="14" customFormat="1">
      <c r="A19" s="23">
        <v>5</v>
      </c>
      <c r="B19" s="24" t="s">
        <v>17</v>
      </c>
      <c r="C19" s="25">
        <v>283648</v>
      </c>
      <c r="D19" s="25">
        <v>168472</v>
      </c>
      <c r="E19" s="25">
        <v>5069729</v>
      </c>
      <c r="F19" s="25">
        <v>2133394</v>
      </c>
      <c r="G19" s="25">
        <f t="shared" si="2"/>
        <v>7655243</v>
      </c>
      <c r="H19" s="26">
        <v>438.43440860215048</v>
      </c>
      <c r="I19" s="26">
        <v>260.4069892473118</v>
      </c>
      <c r="J19" s="26">
        <v>7836.2746639784946</v>
      </c>
      <c r="K19" s="26">
        <v>3297.5848118279564</v>
      </c>
      <c r="L19" s="26">
        <f t="shared" si="1"/>
        <v>11832.700873655915</v>
      </c>
    </row>
    <row r="20" spans="1:12" s="14" customFormat="1">
      <c r="A20" s="16"/>
      <c r="B20" s="16" t="s">
        <v>33</v>
      </c>
      <c r="C20" s="17">
        <v>283648</v>
      </c>
      <c r="D20" s="17">
        <v>168472</v>
      </c>
      <c r="E20" s="17">
        <v>1622313</v>
      </c>
      <c r="F20" s="17">
        <v>128004</v>
      </c>
      <c r="G20" s="17">
        <f t="shared" si="2"/>
        <v>2202437</v>
      </c>
      <c r="H20" s="17">
        <v>438.43440860215048</v>
      </c>
      <c r="I20" s="17">
        <v>260.4069892473118</v>
      </c>
      <c r="J20" s="17">
        <v>2507.6074596774192</v>
      </c>
      <c r="K20" s="17">
        <v>197.85564516129031</v>
      </c>
      <c r="L20" s="17">
        <f t="shared" si="1"/>
        <v>3404.3045026881719</v>
      </c>
    </row>
    <row r="21" spans="1:12" s="14" customFormat="1">
      <c r="A21" s="16"/>
      <c r="B21" s="16" t="s">
        <v>35</v>
      </c>
      <c r="C21" s="17"/>
      <c r="D21" s="17"/>
      <c r="E21" s="17">
        <v>1470221</v>
      </c>
      <c r="F21" s="17">
        <v>1109365</v>
      </c>
      <c r="G21" s="17">
        <f t="shared" si="2"/>
        <v>2579586</v>
      </c>
      <c r="H21" s="17"/>
      <c r="I21" s="17"/>
      <c r="J21" s="17">
        <v>2272.5190188172041</v>
      </c>
      <c r="K21" s="17">
        <v>1714.7442876344085</v>
      </c>
      <c r="L21" s="17">
        <f t="shared" si="1"/>
        <v>3987.2633064516126</v>
      </c>
    </row>
    <row r="22" spans="1:12" s="14" customFormat="1">
      <c r="A22" s="16"/>
      <c r="B22" s="16" t="s">
        <v>37</v>
      </c>
      <c r="C22" s="17"/>
      <c r="D22" s="17"/>
      <c r="E22" s="17">
        <v>1673011</v>
      </c>
      <c r="F22" s="17">
        <v>576016</v>
      </c>
      <c r="G22" s="17">
        <f t="shared" si="2"/>
        <v>2249027</v>
      </c>
      <c r="H22" s="17"/>
      <c r="I22" s="17"/>
      <c r="J22" s="17">
        <v>2585.971303763441</v>
      </c>
      <c r="K22" s="17">
        <v>890.3473118279569</v>
      </c>
      <c r="L22" s="17">
        <f t="shared" si="1"/>
        <v>3476.3186155913982</v>
      </c>
    </row>
    <row r="23" spans="1:12" s="14" customFormat="1">
      <c r="A23" s="16"/>
      <c r="B23" s="16" t="s">
        <v>39</v>
      </c>
      <c r="C23" s="17"/>
      <c r="D23" s="17"/>
      <c r="E23" s="17">
        <v>304184</v>
      </c>
      <c r="F23" s="17">
        <v>320009</v>
      </c>
      <c r="G23" s="17">
        <f t="shared" si="2"/>
        <v>624193</v>
      </c>
      <c r="H23" s="17"/>
      <c r="I23" s="17"/>
      <c r="J23" s="17">
        <v>470.17688172043012</v>
      </c>
      <c r="K23" s="17">
        <v>494.63756720430104</v>
      </c>
      <c r="L23" s="17">
        <f t="shared" si="1"/>
        <v>964.8144489247311</v>
      </c>
    </row>
    <row r="24" spans="1:12" s="14" customFormat="1" ht="15.75" customHeight="1">
      <c r="A24" s="23">
        <v>6</v>
      </c>
      <c r="B24" s="24" t="s">
        <v>19</v>
      </c>
      <c r="C24" s="25">
        <v>10364</v>
      </c>
      <c r="D24" s="25">
        <v>0</v>
      </c>
      <c r="E24" s="25">
        <v>1017778</v>
      </c>
      <c r="F24" s="25">
        <v>916149</v>
      </c>
      <c r="G24" s="25">
        <f t="shared" si="2"/>
        <v>1944291</v>
      </c>
      <c r="H24" s="26">
        <v>16.019623655913978</v>
      </c>
      <c r="I24" s="26" t="s">
        <v>206</v>
      </c>
      <c r="J24" s="26">
        <v>1573.1783602150538</v>
      </c>
      <c r="K24" s="26">
        <v>1416.0905241935482</v>
      </c>
      <c r="L24" s="26">
        <f t="shared" si="1"/>
        <v>3005.288508064516</v>
      </c>
    </row>
    <row r="25" spans="1:12" s="14" customFormat="1">
      <c r="A25" s="16"/>
      <c r="B25" s="16" t="s">
        <v>42</v>
      </c>
      <c r="C25" s="17">
        <v>10364</v>
      </c>
      <c r="D25" s="17"/>
      <c r="E25" s="17">
        <v>47835.565999999999</v>
      </c>
      <c r="F25" s="17">
        <v>64130.430000000008</v>
      </c>
      <c r="G25" s="17">
        <f t="shared" si="2"/>
        <v>122329.99600000001</v>
      </c>
      <c r="H25" s="17">
        <v>16.019623655913978</v>
      </c>
      <c r="I25" s="17"/>
      <c r="J25" s="17">
        <v>73.939382930107513</v>
      </c>
      <c r="K25" s="17">
        <v>99.126336693548382</v>
      </c>
      <c r="L25" s="17">
        <f t="shared" si="1"/>
        <v>189.08534327956988</v>
      </c>
    </row>
    <row r="26" spans="1:12" s="14" customFormat="1">
      <c r="A26" s="16"/>
      <c r="B26" s="16" t="s">
        <v>44</v>
      </c>
      <c r="C26" s="17"/>
      <c r="D26" s="17"/>
      <c r="E26" s="17">
        <v>342991.18600000005</v>
      </c>
      <c r="F26" s="17">
        <v>245527.932</v>
      </c>
      <c r="G26" s="17">
        <f t="shared" si="2"/>
        <v>588519.11800000002</v>
      </c>
      <c r="H26" s="17"/>
      <c r="I26" s="17"/>
      <c r="J26" s="17">
        <v>530.16110739247313</v>
      </c>
      <c r="K26" s="17">
        <v>379.51226048387093</v>
      </c>
      <c r="L26" s="17">
        <f t="shared" si="1"/>
        <v>909.67336787634406</v>
      </c>
    </row>
    <row r="27" spans="1:12" s="14" customFormat="1">
      <c r="A27" s="16"/>
      <c r="B27" s="16" t="s">
        <v>46</v>
      </c>
      <c r="C27" s="17"/>
      <c r="D27" s="17"/>
      <c r="E27" s="17">
        <v>56995.567999999999</v>
      </c>
      <c r="F27" s="17">
        <v>31149.066000000003</v>
      </c>
      <c r="G27" s="17">
        <f t="shared" si="2"/>
        <v>88144.634000000005</v>
      </c>
      <c r="H27" s="17"/>
      <c r="I27" s="17"/>
      <c r="J27" s="17">
        <v>88.097988172043003</v>
      </c>
      <c r="K27" s="17">
        <v>48.147077822580641</v>
      </c>
      <c r="L27" s="17">
        <f t="shared" si="1"/>
        <v>136.24506599462364</v>
      </c>
    </row>
    <row r="28" spans="1:12" s="14" customFormat="1">
      <c r="A28" s="16"/>
      <c r="B28" s="16" t="s">
        <v>48</v>
      </c>
      <c r="C28" s="17"/>
      <c r="D28" s="17"/>
      <c r="E28" s="17">
        <v>17302.226000000002</v>
      </c>
      <c r="F28" s="17">
        <v>21987.576000000001</v>
      </c>
      <c r="G28" s="17">
        <f t="shared" si="2"/>
        <v>39289.802000000003</v>
      </c>
      <c r="H28" s="17"/>
      <c r="I28" s="17"/>
      <c r="J28" s="17">
        <v>26.744032123655916</v>
      </c>
      <c r="K28" s="17">
        <v>33.98617258064516</v>
      </c>
      <c r="L28" s="17">
        <f t="shared" si="1"/>
        <v>60.730204704301073</v>
      </c>
    </row>
    <row r="29" spans="1:12" s="14" customFormat="1">
      <c r="A29" s="16"/>
      <c r="B29" s="16" t="s">
        <v>50</v>
      </c>
      <c r="C29" s="17"/>
      <c r="D29" s="17"/>
      <c r="E29" s="17">
        <v>552653.45399999991</v>
      </c>
      <c r="F29" s="17">
        <v>553353.99599999993</v>
      </c>
      <c r="G29" s="17">
        <f t="shared" si="2"/>
        <v>1106007.4499999997</v>
      </c>
      <c r="H29" s="17"/>
      <c r="I29" s="17"/>
      <c r="J29" s="17">
        <v>854.23584959677396</v>
      </c>
      <c r="K29" s="17">
        <v>855.318676612903</v>
      </c>
      <c r="L29" s="17">
        <f t="shared" si="1"/>
        <v>1709.5545262096771</v>
      </c>
    </row>
    <row r="30" spans="1:12" s="14" customFormat="1">
      <c r="A30" s="23">
        <v>7</v>
      </c>
      <c r="B30" s="24" t="s">
        <v>21</v>
      </c>
      <c r="C30" s="25">
        <v>900049</v>
      </c>
      <c r="D30" s="25">
        <v>0</v>
      </c>
      <c r="E30" s="25">
        <v>1872842.3583999998</v>
      </c>
      <c r="F30" s="25">
        <v>1633593</v>
      </c>
      <c r="G30" s="25">
        <f t="shared" si="2"/>
        <v>4406484.3584000003</v>
      </c>
      <c r="H30" s="26">
        <v>1391.2047715053761</v>
      </c>
      <c r="I30" s="26" t="s">
        <v>206</v>
      </c>
      <c r="J30" s="26">
        <v>2894.850419569892</v>
      </c>
      <c r="K30" s="26">
        <v>2525.042943548387</v>
      </c>
      <c r="L30" s="26">
        <f t="shared" si="1"/>
        <v>6811.0981346236549</v>
      </c>
    </row>
    <row r="31" spans="1:12" s="14" customFormat="1">
      <c r="A31" s="16"/>
      <c r="B31" s="16" t="s">
        <v>53</v>
      </c>
      <c r="C31" s="17">
        <v>900049</v>
      </c>
      <c r="D31" s="17">
        <v>0</v>
      </c>
      <c r="E31" s="17">
        <v>1872842.3583999998</v>
      </c>
      <c r="F31" s="17">
        <v>1633593</v>
      </c>
      <c r="G31" s="17">
        <f t="shared" ref="G31:L31" si="3">G30</f>
        <v>4406484.3584000003</v>
      </c>
      <c r="H31" s="17">
        <v>1391.2047715053761</v>
      </c>
      <c r="I31" s="17"/>
      <c r="J31" s="17">
        <v>2894.850419569892</v>
      </c>
      <c r="K31" s="17">
        <v>2525.042943548387</v>
      </c>
      <c r="L31" s="17">
        <f t="shared" si="3"/>
        <v>6811.0981346236549</v>
      </c>
    </row>
    <row r="32" spans="1:12" s="14" customFormat="1" ht="14.25" customHeight="1">
      <c r="A32" s="23">
        <v>8</v>
      </c>
      <c r="B32" s="24" t="s">
        <v>23</v>
      </c>
      <c r="C32" s="25">
        <v>0</v>
      </c>
      <c r="D32" s="25">
        <v>0</v>
      </c>
      <c r="E32" s="25">
        <v>1706785</v>
      </c>
      <c r="F32" s="25">
        <v>591967</v>
      </c>
      <c r="G32" s="25">
        <f>SUM(C32:F32)</f>
        <v>2298752</v>
      </c>
      <c r="H32" s="26" t="s">
        <v>206</v>
      </c>
      <c r="I32" s="26" t="s">
        <v>206</v>
      </c>
      <c r="J32" s="26">
        <v>2638.1757392473119</v>
      </c>
      <c r="K32" s="26">
        <v>915.002755376344</v>
      </c>
      <c r="L32" s="26">
        <f>H32+I32+J32+K32</f>
        <v>3553.1784946236558</v>
      </c>
    </row>
    <row r="33" spans="1:12" s="14" customFormat="1">
      <c r="A33" s="16"/>
      <c r="B33" s="16" t="s">
        <v>56</v>
      </c>
      <c r="C33" s="17"/>
      <c r="D33" s="17"/>
      <c r="E33" s="17">
        <v>1706785</v>
      </c>
      <c r="F33" s="17">
        <v>591967</v>
      </c>
      <c r="G33" s="17">
        <f>G32</f>
        <v>2298752</v>
      </c>
      <c r="H33" s="17"/>
      <c r="I33" s="17"/>
      <c r="J33" s="17">
        <v>2638.1757392473119</v>
      </c>
      <c r="K33" s="17">
        <v>915.002755376344</v>
      </c>
      <c r="L33" s="17">
        <f>K33+J33</f>
        <v>3553.1784946236558</v>
      </c>
    </row>
    <row r="34" spans="1:12" s="14" customFormat="1">
      <c r="A34" s="23">
        <v>9</v>
      </c>
      <c r="B34" s="24" t="s">
        <v>24</v>
      </c>
      <c r="C34" s="25">
        <v>1698838</v>
      </c>
      <c r="D34" s="25">
        <v>462887</v>
      </c>
      <c r="E34" s="25">
        <v>1815378</v>
      </c>
      <c r="F34" s="25">
        <v>998804</v>
      </c>
      <c r="G34" s="25">
        <f t="shared" ref="G34:G39" si="4">SUM(C34:F34)</f>
        <v>4975907</v>
      </c>
      <c r="H34" s="26">
        <v>2625.8920698924726</v>
      </c>
      <c r="I34" s="26">
        <v>715.48393817204294</v>
      </c>
      <c r="J34" s="26">
        <v>2806.0278225806451</v>
      </c>
      <c r="K34" s="26">
        <v>1543.8502688172041</v>
      </c>
      <c r="L34" s="26">
        <f t="shared" ref="L34:L45" si="5">H34+I34+J34+K34</f>
        <v>7691.2540994623641</v>
      </c>
    </row>
    <row r="35" spans="1:12" s="14" customFormat="1">
      <c r="A35" s="16"/>
      <c r="B35" s="16" t="s">
        <v>59</v>
      </c>
      <c r="C35" s="17">
        <v>1698838</v>
      </c>
      <c r="D35" s="17">
        <v>462887</v>
      </c>
      <c r="E35" s="17">
        <v>1815378</v>
      </c>
      <c r="F35" s="17">
        <v>998804</v>
      </c>
      <c r="G35" s="17">
        <f>SUM(C35:F35)</f>
        <v>4975907</v>
      </c>
      <c r="H35" s="17"/>
      <c r="I35" s="17"/>
      <c r="J35" s="17">
        <v>2806.0278225806451</v>
      </c>
      <c r="K35" s="17">
        <v>1543.8502688172041</v>
      </c>
      <c r="L35" s="17">
        <f t="shared" si="5"/>
        <v>4349.8780913978489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si="4"/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23">
        <v>10</v>
      </c>
      <c r="B41" s="24" t="s">
        <v>26</v>
      </c>
      <c r="C41" s="25">
        <v>9927</v>
      </c>
      <c r="D41" s="25">
        <v>8686</v>
      </c>
      <c r="E41" s="25">
        <v>1001328</v>
      </c>
      <c r="F41" s="25">
        <v>1422619</v>
      </c>
      <c r="G41" s="25">
        <f>SUM(C41:F41)</f>
        <v>2442560</v>
      </c>
      <c r="H41" s="26">
        <v>15.344153225806449</v>
      </c>
      <c r="I41" s="26">
        <v>13.425940860215052</v>
      </c>
      <c r="J41" s="26">
        <v>1547.7516129032256</v>
      </c>
      <c r="K41" s="26">
        <v>2198.9406586021505</v>
      </c>
      <c r="L41" s="26">
        <f t="shared" si="5"/>
        <v>3775.4623655913974</v>
      </c>
    </row>
    <row r="42" spans="1:12" s="14" customFormat="1">
      <c r="A42" s="16"/>
      <c r="B42" s="16" t="s">
        <v>72</v>
      </c>
      <c r="C42" s="17">
        <v>9927</v>
      </c>
      <c r="D42" s="17">
        <v>8686</v>
      </c>
      <c r="E42" s="17">
        <v>1001328</v>
      </c>
      <c r="F42" s="17">
        <v>1422619</v>
      </c>
      <c r="G42" s="17">
        <f>C42+D42+E42+F42</f>
        <v>2442560</v>
      </c>
      <c r="H42" s="17"/>
      <c r="I42" s="17">
        <v>13.425940860215052</v>
      </c>
      <c r="J42" s="17">
        <v>1547.7516129032256</v>
      </c>
      <c r="K42" s="17">
        <v>2198.9406586021505</v>
      </c>
      <c r="L42" s="17">
        <f t="shared" si="5"/>
        <v>3760.1182123655908</v>
      </c>
    </row>
    <row r="43" spans="1:12" s="14" customFormat="1">
      <c r="A43" s="23">
        <v>11</v>
      </c>
      <c r="B43" s="24" t="s">
        <v>27</v>
      </c>
      <c r="C43" s="25">
        <v>6284887</v>
      </c>
      <c r="D43" s="25">
        <v>1465110</v>
      </c>
      <c r="E43" s="25">
        <v>21103115</v>
      </c>
      <c r="F43" s="25">
        <v>4242606</v>
      </c>
      <c r="G43" s="25">
        <f t="shared" ref="G43:G45" si="6">SUM(C43:F43)</f>
        <v>33095718</v>
      </c>
      <c r="H43" s="28">
        <v>9714.5430779569888</v>
      </c>
      <c r="I43" s="28">
        <v>2264.6189516129029</v>
      </c>
      <c r="J43" s="26">
        <v>32619.062163978491</v>
      </c>
      <c r="K43" s="26">
        <v>6557.7915322580648</v>
      </c>
      <c r="L43" s="26">
        <f t="shared" si="5"/>
        <v>51156.01572580645</v>
      </c>
    </row>
    <row r="44" spans="1:12" s="29" customFormat="1" ht="16.5" customHeight="1">
      <c r="A44" s="22"/>
      <c r="B44" s="22" t="s">
        <v>75</v>
      </c>
      <c r="C44" s="17">
        <v>6284887</v>
      </c>
      <c r="D44" s="17">
        <v>1465110</v>
      </c>
      <c r="E44" s="17">
        <v>21103115</v>
      </c>
      <c r="F44" s="17">
        <v>4242606</v>
      </c>
      <c r="G44" s="17">
        <f>G43-G45</f>
        <v>33095718</v>
      </c>
      <c r="H44" s="17">
        <v>9714.5430779569888</v>
      </c>
      <c r="I44" s="17">
        <v>2264.6189516129029</v>
      </c>
      <c r="J44" s="17">
        <v>32619.062163978491</v>
      </c>
      <c r="K44" s="17">
        <v>6557.7915322580648</v>
      </c>
      <c r="L44" s="17">
        <f t="shared" si="5"/>
        <v>51156.01572580645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f t="shared" si="6"/>
        <v>0</v>
      </c>
      <c r="H45" s="30"/>
      <c r="I45" s="30"/>
      <c r="J45" s="30"/>
      <c r="K45" s="30"/>
      <c r="L45" s="30">
        <f t="shared" si="5"/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0</v>
      </c>
      <c r="F46" s="31">
        <v>13614</v>
      </c>
      <c r="G46" s="31">
        <f>SUM(C46:F46)</f>
        <v>13614</v>
      </c>
      <c r="H46" s="32" t="s">
        <v>206</v>
      </c>
      <c r="I46" s="32" t="s">
        <v>206</v>
      </c>
      <c r="J46" s="32" t="s">
        <v>206</v>
      </c>
      <c r="K46" s="32">
        <v>21.043145161290319</v>
      </c>
      <c r="L46" s="32">
        <f>H46+I46+J46+K46</f>
        <v>21.043145161290319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13614</v>
      </c>
      <c r="G47" s="17">
        <f>G46</f>
        <v>13614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704293</v>
      </c>
      <c r="F48" s="25">
        <v>431964</v>
      </c>
      <c r="G48" s="25">
        <f>SUM(C48:F48)</f>
        <v>1136257</v>
      </c>
      <c r="H48" s="28" t="s">
        <v>206</v>
      </c>
      <c r="I48" s="28" t="s">
        <v>206</v>
      </c>
      <c r="J48" s="26">
        <v>1088.6249327956989</v>
      </c>
      <c r="K48" s="26">
        <v>667.68629032258059</v>
      </c>
      <c r="L48" s="26">
        <f t="shared" ref="L48:L70" si="7">H48+I48+J48+K48</f>
        <v>1756.3112231182795</v>
      </c>
    </row>
    <row r="49" spans="1:12" s="14" customFormat="1">
      <c r="A49" s="22"/>
      <c r="B49" s="22" t="s">
        <v>83</v>
      </c>
      <c r="C49" s="17"/>
      <c r="D49" s="17"/>
      <c r="E49" s="17">
        <v>704293</v>
      </c>
      <c r="F49" s="17">
        <v>431964</v>
      </c>
      <c r="G49" s="17">
        <f t="shared" ref="G49" si="8">G48</f>
        <v>1136257</v>
      </c>
      <c r="H49" s="17"/>
      <c r="I49" s="17"/>
      <c r="J49" s="17">
        <v>1088.6249327956989</v>
      </c>
      <c r="K49" s="17">
        <v>667.68629032258059</v>
      </c>
      <c r="L49" s="17">
        <f t="shared" si="7"/>
        <v>1756.3112231182795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1926185</v>
      </c>
      <c r="F50" s="25">
        <v>421512</v>
      </c>
      <c r="G50" s="25">
        <f t="shared" ref="G50:G57" si="9">SUM(C50:F50)</f>
        <v>2347697</v>
      </c>
      <c r="H50" s="26" t="s">
        <v>206</v>
      </c>
      <c r="I50" s="26" t="s">
        <v>206</v>
      </c>
      <c r="J50" s="26">
        <v>2977.3020833333335</v>
      </c>
      <c r="K50" s="26">
        <v>651.53064516129018</v>
      </c>
      <c r="L50" s="26">
        <f t="shared" si="7"/>
        <v>3628.8327284946236</v>
      </c>
    </row>
    <row r="51" spans="1:12" s="14" customFormat="1">
      <c r="A51" s="22"/>
      <c r="B51" s="22" t="s">
        <v>86</v>
      </c>
      <c r="C51" s="17"/>
      <c r="D51" s="17"/>
      <c r="E51" s="17">
        <v>770473</v>
      </c>
      <c r="F51" s="17">
        <v>12645</v>
      </c>
      <c r="G51" s="17">
        <f t="shared" si="9"/>
        <v>783118</v>
      </c>
      <c r="H51" s="17"/>
      <c r="I51" s="17"/>
      <c r="J51" s="17">
        <v>1190.9192876344086</v>
      </c>
      <c r="K51" s="17">
        <v>19.545362903225804</v>
      </c>
      <c r="L51" s="17">
        <f t="shared" si="7"/>
        <v>1210.4646505376345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192619</v>
      </c>
      <c r="F52" s="17">
        <v>295059</v>
      </c>
      <c r="G52" s="17">
        <f t="shared" si="9"/>
        <v>487678</v>
      </c>
      <c r="H52" s="17"/>
      <c r="I52" s="17"/>
      <c r="J52" s="17">
        <v>298</v>
      </c>
      <c r="K52" s="17">
        <v>455.98528225806433</v>
      </c>
      <c r="L52" s="17">
        <f t="shared" si="7"/>
        <v>753.98528225806433</v>
      </c>
    </row>
    <row r="53" spans="1:12" s="14" customFormat="1">
      <c r="A53" s="22"/>
      <c r="B53" s="22" t="s">
        <v>90</v>
      </c>
      <c r="C53" s="17"/>
      <c r="D53" s="17"/>
      <c r="E53" s="17">
        <v>154095</v>
      </c>
      <c r="F53" s="17">
        <v>113808</v>
      </c>
      <c r="G53" s="17">
        <f t="shared" si="9"/>
        <v>267903</v>
      </c>
      <c r="H53" s="17"/>
      <c r="I53" s="17"/>
      <c r="J53" s="17">
        <v>238</v>
      </c>
      <c r="K53" s="17">
        <v>176</v>
      </c>
      <c r="L53" s="17">
        <f t="shared" si="7"/>
        <v>414</v>
      </c>
    </row>
    <row r="54" spans="1:12" s="14" customFormat="1">
      <c r="A54" s="22"/>
      <c r="B54" s="22" t="s">
        <v>92</v>
      </c>
      <c r="C54" s="17"/>
      <c r="D54" s="17"/>
      <c r="E54" s="17">
        <v>577856</v>
      </c>
      <c r="F54" s="17">
        <v>0</v>
      </c>
      <c r="G54" s="17">
        <f t="shared" si="9"/>
        <v>577856</v>
      </c>
      <c r="H54" s="17"/>
      <c r="I54" s="17"/>
      <c r="J54" s="17">
        <v>893</v>
      </c>
      <c r="K54" s="17">
        <v>0</v>
      </c>
      <c r="L54" s="17">
        <f t="shared" si="7"/>
        <v>893</v>
      </c>
    </row>
    <row r="55" spans="1:12" s="14" customFormat="1">
      <c r="A55" s="22"/>
      <c r="B55" s="22" t="s">
        <v>94</v>
      </c>
      <c r="C55" s="17"/>
      <c r="D55" s="17"/>
      <c r="E55" s="17">
        <v>96309</v>
      </c>
      <c r="F55" s="17">
        <v>0</v>
      </c>
      <c r="G55" s="17">
        <f t="shared" si="9"/>
        <v>96309</v>
      </c>
      <c r="H55" s="17"/>
      <c r="I55" s="17"/>
      <c r="J55" s="17">
        <v>149</v>
      </c>
      <c r="K55" s="17">
        <v>0</v>
      </c>
      <c r="L55" s="17">
        <f t="shared" si="7"/>
        <v>149</v>
      </c>
    </row>
    <row r="56" spans="1:12" s="14" customFormat="1">
      <c r="A56" s="22"/>
      <c r="B56" s="22" t="s">
        <v>96</v>
      </c>
      <c r="C56" s="17"/>
      <c r="D56" s="17"/>
      <c r="E56" s="17">
        <v>134833</v>
      </c>
      <c r="F56" s="17">
        <v>0</v>
      </c>
      <c r="G56" s="17">
        <f t="shared" si="9"/>
        <v>134833</v>
      </c>
      <c r="H56" s="17"/>
      <c r="I56" s="17"/>
      <c r="J56" s="17">
        <v>208</v>
      </c>
      <c r="K56" s="17">
        <v>0</v>
      </c>
      <c r="L56" s="17">
        <f t="shared" si="7"/>
        <v>208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142652</v>
      </c>
      <c r="F57" s="20">
        <v>312828</v>
      </c>
      <c r="G57" s="20">
        <f t="shared" si="9"/>
        <v>455480</v>
      </c>
      <c r="H57" s="21" t="s">
        <v>206</v>
      </c>
      <c r="I57" s="21" t="s">
        <v>206</v>
      </c>
      <c r="J57" s="21">
        <v>220.49704301075269</v>
      </c>
      <c r="K57" s="21">
        <v>483.53790322580636</v>
      </c>
      <c r="L57" s="33">
        <f t="shared" si="7"/>
        <v>704.03494623655911</v>
      </c>
    </row>
    <row r="58" spans="1:12" s="14" customFormat="1">
      <c r="A58" s="22"/>
      <c r="B58" s="22" t="s">
        <v>99</v>
      </c>
      <c r="C58" s="17"/>
      <c r="D58" s="17"/>
      <c r="E58" s="17">
        <v>142652</v>
      </c>
      <c r="F58" s="17">
        <v>312828</v>
      </c>
      <c r="G58" s="17">
        <f>G57</f>
        <v>455480</v>
      </c>
      <c r="H58" s="17"/>
      <c r="I58" s="17"/>
      <c r="J58" s="17">
        <v>220.49704301075269</v>
      </c>
      <c r="K58" s="17">
        <v>483.53790322580636</v>
      </c>
      <c r="L58" s="17">
        <f t="shared" si="7"/>
        <v>704.03494623655911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641109</v>
      </c>
      <c r="F59" s="25">
        <v>316299</v>
      </c>
      <c r="G59" s="25">
        <f>SUM(C59:F59)</f>
        <v>957408</v>
      </c>
      <c r="H59" s="26" t="s">
        <v>206</v>
      </c>
      <c r="I59" s="26" t="s">
        <v>206</v>
      </c>
      <c r="J59" s="26">
        <v>990.96149193548388</v>
      </c>
      <c r="K59" s="26">
        <v>488.90302419354833</v>
      </c>
      <c r="L59" s="26">
        <f t="shared" si="7"/>
        <v>1479.8645161290322</v>
      </c>
    </row>
    <row r="60" spans="1:12" s="14" customFormat="1">
      <c r="A60" s="22"/>
      <c r="B60" s="16" t="s">
        <v>102</v>
      </c>
      <c r="C60" s="17"/>
      <c r="D60" s="17"/>
      <c r="E60" s="17">
        <v>641109</v>
      </c>
      <c r="F60" s="17">
        <v>316299</v>
      </c>
      <c r="G60" s="17">
        <f>G59</f>
        <v>957408</v>
      </c>
      <c r="H60" s="17"/>
      <c r="I60" s="17"/>
      <c r="J60" s="17">
        <v>990.96149193548388</v>
      </c>
      <c r="K60" s="17">
        <v>488.90302419354833</v>
      </c>
      <c r="L60" s="17">
        <f t="shared" si="7"/>
        <v>1479.8645161290322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624929</v>
      </c>
      <c r="F61" s="25">
        <v>595877</v>
      </c>
      <c r="G61" s="25">
        <f>SUM(C61:F61)</f>
        <v>1220806</v>
      </c>
      <c r="H61" s="26" t="s">
        <v>206</v>
      </c>
      <c r="I61" s="26" t="s">
        <v>206</v>
      </c>
      <c r="J61" s="26">
        <v>965.95208333333335</v>
      </c>
      <c r="K61" s="26">
        <v>921.04643817204294</v>
      </c>
      <c r="L61" s="26">
        <f t="shared" si="7"/>
        <v>1886.9985215053762</v>
      </c>
    </row>
    <row r="62" spans="1:12" s="14" customFormat="1">
      <c r="A62" s="22"/>
      <c r="B62" s="22" t="s">
        <v>105</v>
      </c>
      <c r="C62" s="17"/>
      <c r="D62" s="17"/>
      <c r="E62" s="17">
        <v>624929</v>
      </c>
      <c r="F62" s="17">
        <v>595877</v>
      </c>
      <c r="G62" s="17">
        <f>G61</f>
        <v>1220806</v>
      </c>
      <c r="H62" s="17"/>
      <c r="I62" s="17"/>
      <c r="J62" s="17">
        <v>965.95208333333335</v>
      </c>
      <c r="K62" s="17">
        <v>921.04643817204294</v>
      </c>
      <c r="L62" s="17">
        <f t="shared" si="7"/>
        <v>1886.9985215053762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2832710</v>
      </c>
      <c r="F63" s="25">
        <v>2134209</v>
      </c>
      <c r="G63" s="25">
        <f>SUM(C63:F63)</f>
        <v>4966919</v>
      </c>
      <c r="H63" s="26" t="s">
        <v>206</v>
      </c>
      <c r="I63" s="26" t="s">
        <v>206</v>
      </c>
      <c r="J63" s="26">
        <v>4378.5168010752686</v>
      </c>
      <c r="K63" s="26">
        <v>3298.8445564516128</v>
      </c>
      <c r="L63" s="26">
        <f t="shared" si="7"/>
        <v>7677.361357526881</v>
      </c>
    </row>
    <row r="64" spans="1:12" s="14" customFormat="1">
      <c r="A64" s="34"/>
      <c r="B64" s="34" t="s">
        <v>108</v>
      </c>
      <c r="C64" s="17"/>
      <c r="D64" s="17"/>
      <c r="E64" s="17">
        <v>546146</v>
      </c>
      <c r="F64" s="17">
        <v>411475</v>
      </c>
      <c r="G64" s="27">
        <f>SUM(C64:F64)</f>
        <v>957621</v>
      </c>
      <c r="H64" s="27"/>
      <c r="I64" s="27"/>
      <c r="J64" s="27">
        <v>844.17728494623657</v>
      </c>
      <c r="K64" s="27">
        <v>636.01646505376334</v>
      </c>
      <c r="L64" s="27">
        <f t="shared" si="7"/>
        <v>1480.1937499999999</v>
      </c>
    </row>
    <row r="65" spans="1:13" s="14" customFormat="1">
      <c r="A65" s="34"/>
      <c r="B65" s="34" t="s">
        <v>109</v>
      </c>
      <c r="C65" s="17"/>
      <c r="D65" s="17"/>
      <c r="E65" s="17">
        <v>1192571</v>
      </c>
      <c r="F65" s="17">
        <v>898502</v>
      </c>
      <c r="G65" s="27">
        <f>SUM(C65:F65)</f>
        <v>2091073</v>
      </c>
      <c r="H65" s="27"/>
      <c r="I65" s="27"/>
      <c r="J65" s="27">
        <v>1843.3557123655912</v>
      </c>
      <c r="K65" s="27">
        <v>1388.8135752688172</v>
      </c>
      <c r="L65" s="27">
        <f t="shared" si="7"/>
        <v>3232.1692876344086</v>
      </c>
    </row>
    <row r="66" spans="1:13" s="14" customFormat="1">
      <c r="A66" s="34"/>
      <c r="B66" s="34" t="s">
        <v>110</v>
      </c>
      <c r="C66" s="17"/>
      <c r="D66" s="17"/>
      <c r="E66" s="17">
        <v>1093993</v>
      </c>
      <c r="F66" s="17">
        <v>824232</v>
      </c>
      <c r="G66" s="27">
        <f>SUM(C66:F66)</f>
        <v>1918225</v>
      </c>
      <c r="H66" s="27"/>
      <c r="I66" s="27"/>
      <c r="J66" s="27">
        <v>1690.9838037634406</v>
      </c>
      <c r="K66" s="27">
        <v>1274.014516129032</v>
      </c>
      <c r="L66" s="27">
        <f t="shared" si="7"/>
        <v>2964.9983198924729</v>
      </c>
    </row>
    <row r="67" spans="1:13" s="35" customFormat="1">
      <c r="A67" s="23">
        <v>19</v>
      </c>
      <c r="B67" s="24" t="s">
        <v>41</v>
      </c>
      <c r="C67" s="25">
        <v>232383</v>
      </c>
      <c r="D67" s="25">
        <v>7929</v>
      </c>
      <c r="E67" s="25">
        <v>673763</v>
      </c>
      <c r="F67" s="25">
        <v>727395</v>
      </c>
      <c r="G67" s="25">
        <f>SUM(C67:F67)</f>
        <v>1641470</v>
      </c>
      <c r="H67" s="26">
        <v>359.19415322580642</v>
      </c>
      <c r="I67" s="26">
        <v>12.255846774193548</v>
      </c>
      <c r="J67" s="26">
        <v>1041.4347446236559</v>
      </c>
      <c r="K67" s="26">
        <v>1124.3336693548385</v>
      </c>
      <c r="L67" s="26">
        <f t="shared" si="7"/>
        <v>2537.2184139784945</v>
      </c>
      <c r="M67" s="14"/>
    </row>
    <row r="68" spans="1:13" s="35" customFormat="1">
      <c r="A68" s="34"/>
      <c r="B68" s="34" t="s">
        <v>111</v>
      </c>
      <c r="C68" s="17">
        <v>232383</v>
      </c>
      <c r="D68" s="17">
        <v>7929</v>
      </c>
      <c r="E68" s="17">
        <v>673763</v>
      </c>
      <c r="F68" s="17">
        <v>727395</v>
      </c>
      <c r="G68" s="17">
        <f t="shared" ref="G68" si="10">G67</f>
        <v>1641470</v>
      </c>
      <c r="H68" s="17">
        <v>359.19415322580642</v>
      </c>
      <c r="I68" s="17">
        <v>12.255846774193548</v>
      </c>
      <c r="J68" s="17">
        <v>1041.4347446236559</v>
      </c>
      <c r="K68" s="17">
        <v>1124.3336693548385</v>
      </c>
      <c r="L68" s="17">
        <f t="shared" si="7"/>
        <v>2537.2184139784945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12401</v>
      </c>
      <c r="D69" s="25">
        <v>0</v>
      </c>
      <c r="E69" s="25">
        <v>5225448</v>
      </c>
      <c r="F69" s="25">
        <v>3177226</v>
      </c>
      <c r="G69" s="25">
        <f>SUM(C69:F69)</f>
        <v>8415075</v>
      </c>
      <c r="H69" s="26">
        <v>19.168212365591398</v>
      </c>
      <c r="I69" s="26" t="s">
        <v>206</v>
      </c>
      <c r="J69" s="26">
        <v>8076.9693548387086</v>
      </c>
      <c r="K69" s="26">
        <v>4911.0348118279562</v>
      </c>
      <c r="L69" s="26">
        <f t="shared" si="7"/>
        <v>13007.172379032256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5225448</v>
      </c>
      <c r="F70" s="17">
        <v>3164517.0959999999</v>
      </c>
      <c r="G70" s="27">
        <f>F70+E70</f>
        <v>8389965.0960000008</v>
      </c>
      <c r="H70" s="27"/>
      <c r="I70" s="27"/>
      <c r="J70" s="27">
        <v>8076.9693548387086</v>
      </c>
      <c r="K70" s="27">
        <v>4911.0348118279562</v>
      </c>
      <c r="L70" s="27">
        <f t="shared" si="7"/>
        <v>12988.004166666666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12708.904</v>
      </c>
      <c r="G71" s="27">
        <f>F71+E71</f>
        <v>12708.904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392541</v>
      </c>
      <c r="E72" s="25">
        <v>426094</v>
      </c>
      <c r="F72" s="25">
        <v>326921</v>
      </c>
      <c r="G72" s="25">
        <f>SUM(C72:F72)</f>
        <v>1145556</v>
      </c>
      <c r="H72" s="26" t="s">
        <v>206</v>
      </c>
      <c r="I72" s="26">
        <v>606.7502016129032</v>
      </c>
      <c r="J72" s="26">
        <v>658.61303763440856</v>
      </c>
      <c r="K72" s="26">
        <v>505.32143817204297</v>
      </c>
      <c r="L72" s="26">
        <f>H72+I72+J72+K72</f>
        <v>1770.6846774193548</v>
      </c>
    </row>
    <row r="73" spans="1:13" s="35" customFormat="1">
      <c r="A73" s="34"/>
      <c r="B73" s="34" t="s">
        <v>114</v>
      </c>
      <c r="C73" s="17"/>
      <c r="D73" s="17"/>
      <c r="E73" s="17">
        <v>426094</v>
      </c>
      <c r="F73" s="17">
        <v>143845.24</v>
      </c>
      <c r="G73" s="27">
        <f>E73+F73</f>
        <v>569939.24</v>
      </c>
      <c r="H73" s="27"/>
      <c r="I73" s="27"/>
      <c r="J73" s="27">
        <v>658.61303763440856</v>
      </c>
      <c r="K73" s="27">
        <v>222.34143279569886</v>
      </c>
      <c r="L73" s="27">
        <f>H73+I73+J73+K73</f>
        <v>880.95447043010745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183075.76</v>
      </c>
      <c r="G74" s="27">
        <f>E74+F74</f>
        <v>183075.76</v>
      </c>
      <c r="H74" s="27"/>
      <c r="I74" s="27"/>
      <c r="J74" s="27"/>
      <c r="K74" s="27">
        <v>282.98000537634408</v>
      </c>
      <c r="L74" s="27">
        <f>H74+I74+J74+K74</f>
        <v>282.98000537634408</v>
      </c>
    </row>
    <row r="75" spans="1:13" s="35" customFormat="1">
      <c r="A75" s="18">
        <v>22</v>
      </c>
      <c r="B75" s="19" t="s">
        <v>47</v>
      </c>
      <c r="C75" s="20">
        <v>47814</v>
      </c>
      <c r="D75" s="20">
        <v>0</v>
      </c>
      <c r="E75" s="20">
        <v>2499730</v>
      </c>
      <c r="F75" s="20">
        <v>784707</v>
      </c>
      <c r="G75" s="20">
        <f>SUM(C75:F75)</f>
        <v>3332251</v>
      </c>
      <c r="H75" s="21">
        <v>73.906048387096774</v>
      </c>
      <c r="I75" s="21" t="s">
        <v>206</v>
      </c>
      <c r="J75" s="21">
        <v>3863.8299731182792</v>
      </c>
      <c r="K75" s="21">
        <v>1212.920766129032</v>
      </c>
      <c r="L75" s="21">
        <f>H75+I75+J75+K75</f>
        <v>5150.6567876344079</v>
      </c>
    </row>
    <row r="76" spans="1:13" s="35" customFormat="1">
      <c r="A76" s="34"/>
      <c r="B76" s="34" t="s">
        <v>115</v>
      </c>
      <c r="C76" s="17">
        <v>47814</v>
      </c>
      <c r="D76" s="17">
        <v>0</v>
      </c>
      <c r="E76" s="17">
        <v>2499730</v>
      </c>
      <c r="F76" s="17">
        <v>784707</v>
      </c>
      <c r="G76" s="27">
        <f>F76+E76+C76</f>
        <v>3332251</v>
      </c>
      <c r="H76" s="27">
        <v>73.906048387096774</v>
      </c>
      <c r="I76" s="27"/>
      <c r="J76" s="27">
        <v>3863.8299731182792</v>
      </c>
      <c r="K76" s="27">
        <v>1212.920766129032</v>
      </c>
      <c r="L76" s="27">
        <f>L75</f>
        <v>5150.6567876344079</v>
      </c>
    </row>
    <row r="77" spans="1:13" s="35" customFormat="1">
      <c r="A77" s="23">
        <v>23</v>
      </c>
      <c r="B77" s="24" t="s">
        <v>49</v>
      </c>
      <c r="C77" s="25">
        <v>926186</v>
      </c>
      <c r="D77" s="25">
        <v>1493</v>
      </c>
      <c r="E77" s="25">
        <v>489979</v>
      </c>
      <c r="F77" s="25">
        <v>497180</v>
      </c>
      <c r="G77" s="25">
        <f>SUM(C77:F77)</f>
        <v>1914838</v>
      </c>
      <c r="H77" s="26">
        <v>1431.6047043010751</v>
      </c>
      <c r="I77" s="26">
        <v>2.3077284946236558</v>
      </c>
      <c r="J77" s="26">
        <v>757.36001344086026</v>
      </c>
      <c r="K77" s="26">
        <v>768.49059139784936</v>
      </c>
      <c r="L77" s="26">
        <f>H77+I77+J77+K77</f>
        <v>2959.7630376344086</v>
      </c>
    </row>
    <row r="78" spans="1:13" s="35" customFormat="1">
      <c r="A78" s="34"/>
      <c r="B78" s="34" t="s">
        <v>116</v>
      </c>
      <c r="C78" s="17">
        <v>926186</v>
      </c>
      <c r="D78" s="17">
        <v>1493</v>
      </c>
      <c r="E78" s="17">
        <v>88196.22</v>
      </c>
      <c r="F78" s="17">
        <v>42757.479999999996</v>
      </c>
      <c r="G78" s="27">
        <f>C78+D78+E78+F78</f>
        <v>1058632.7</v>
      </c>
      <c r="H78" s="27">
        <v>1431.6047043010751</v>
      </c>
      <c r="I78" s="27">
        <v>2.3077284946236558</v>
      </c>
      <c r="J78" s="27">
        <v>136.32480241935482</v>
      </c>
      <c r="K78" s="27">
        <v>66.090190860215046</v>
      </c>
      <c r="L78" s="27">
        <f>SUM(H78:K78)</f>
        <v>1636.3274260752687</v>
      </c>
    </row>
    <row r="79" spans="1:13" s="35" customFormat="1">
      <c r="A79" s="34"/>
      <c r="B79" s="34" t="s">
        <v>117</v>
      </c>
      <c r="C79" s="17"/>
      <c r="D79" s="17"/>
      <c r="E79" s="17">
        <v>401782.77999999997</v>
      </c>
      <c r="F79" s="17">
        <v>454422.52</v>
      </c>
      <c r="G79" s="27">
        <f>C79+D79+E79+F79</f>
        <v>856205.3</v>
      </c>
      <c r="H79" s="27"/>
      <c r="I79" s="27"/>
      <c r="J79" s="27">
        <v>621.03521102150523</v>
      </c>
      <c r="K79" s="27">
        <v>702.40040053763437</v>
      </c>
      <c r="L79" s="27">
        <f>SUM(H79:K79)</f>
        <v>1323.4356115591395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345111</v>
      </c>
      <c r="F80" s="25">
        <v>398030</v>
      </c>
      <c r="G80" s="25">
        <f>SUM(C80:F80)</f>
        <v>743141</v>
      </c>
      <c r="H80" s="26" t="s">
        <v>206</v>
      </c>
      <c r="I80" s="26" t="s">
        <v>206</v>
      </c>
      <c r="J80" s="26">
        <v>533.4377016129032</v>
      </c>
      <c r="K80" s="26">
        <v>615.23454301075265</v>
      </c>
      <c r="L80" s="26">
        <f t="shared" ref="L80:L95" si="11">H80+I80+J80+K80</f>
        <v>1148.6722446236558</v>
      </c>
    </row>
    <row r="81" spans="1:12" s="35" customFormat="1">
      <c r="A81" s="34"/>
      <c r="B81" s="34" t="s">
        <v>118</v>
      </c>
      <c r="C81" s="17"/>
      <c r="D81" s="17"/>
      <c r="E81" s="17">
        <v>345111</v>
      </c>
      <c r="F81" s="17">
        <v>398030</v>
      </c>
      <c r="G81" s="17">
        <f>SUM(C81:F81)</f>
        <v>743141</v>
      </c>
      <c r="H81" s="27"/>
      <c r="I81" s="27"/>
      <c r="J81" s="27">
        <v>533.4377016129032</v>
      </c>
      <c r="K81" s="27">
        <v>615.23454301075265</v>
      </c>
      <c r="L81" s="27">
        <f t="shared" si="11"/>
        <v>1148.6722446236558</v>
      </c>
    </row>
    <row r="82" spans="1:12" s="35" customFormat="1">
      <c r="A82" s="23">
        <v>25</v>
      </c>
      <c r="B82" s="24" t="s">
        <v>52</v>
      </c>
      <c r="C82" s="25">
        <v>318497</v>
      </c>
      <c r="D82" s="25">
        <v>0</v>
      </c>
      <c r="E82" s="25">
        <v>1832324</v>
      </c>
      <c r="F82" s="25">
        <v>917486</v>
      </c>
      <c r="G82" s="25">
        <f t="shared" ref="G82:G89" si="12">SUM(C82:F82)</f>
        <v>3068307</v>
      </c>
      <c r="H82" s="26">
        <v>492.30047043010745</v>
      </c>
      <c r="I82" s="26" t="s">
        <v>206</v>
      </c>
      <c r="J82" s="26">
        <v>2832.2212365591399</v>
      </c>
      <c r="K82" s="26">
        <v>1418.1571236559139</v>
      </c>
      <c r="L82" s="26">
        <f t="shared" si="11"/>
        <v>4742.6788306451617</v>
      </c>
    </row>
    <row r="83" spans="1:12" s="35" customFormat="1">
      <c r="A83" s="34"/>
      <c r="B83" s="34" t="s">
        <v>119</v>
      </c>
      <c r="C83" s="17">
        <v>318497</v>
      </c>
      <c r="D83" s="17"/>
      <c r="E83" s="17">
        <v>335315</v>
      </c>
      <c r="F83" s="17">
        <v>469753</v>
      </c>
      <c r="G83" s="27">
        <f t="shared" si="12"/>
        <v>1123565</v>
      </c>
      <c r="H83" s="27">
        <v>492.30047043010745</v>
      </c>
      <c r="I83" s="27"/>
      <c r="J83" s="27">
        <v>518.29603494623655</v>
      </c>
      <c r="K83" s="27">
        <v>726.0967069892472</v>
      </c>
      <c r="L83" s="27">
        <f t="shared" si="11"/>
        <v>1736.6932123655911</v>
      </c>
    </row>
    <row r="84" spans="1:12" s="35" customFormat="1">
      <c r="A84" s="34"/>
      <c r="B84" s="34" t="s">
        <v>120</v>
      </c>
      <c r="C84" s="17"/>
      <c r="D84" s="17"/>
      <c r="E84" s="17">
        <v>1068245</v>
      </c>
      <c r="F84" s="17">
        <v>447733</v>
      </c>
      <c r="G84" s="27">
        <f t="shared" si="12"/>
        <v>1515978</v>
      </c>
      <c r="H84" s="27"/>
      <c r="I84" s="27"/>
      <c r="J84" s="27">
        <v>1651.1851478494623</v>
      </c>
      <c r="K84" s="27">
        <v>692.06041666666658</v>
      </c>
      <c r="L84" s="27">
        <f t="shared" si="11"/>
        <v>2343.245564516129</v>
      </c>
    </row>
    <row r="85" spans="1:12" s="35" customFormat="1">
      <c r="A85" s="34"/>
      <c r="B85" s="34" t="s">
        <v>121</v>
      </c>
      <c r="C85" s="17"/>
      <c r="D85" s="17"/>
      <c r="E85" s="17">
        <v>21988</v>
      </c>
      <c r="F85" s="17"/>
      <c r="G85" s="27">
        <f t="shared" si="12"/>
        <v>21988</v>
      </c>
      <c r="H85" s="27"/>
      <c r="I85" s="27"/>
      <c r="J85" s="27">
        <v>33.986827956989245</v>
      </c>
      <c r="K85" s="27"/>
      <c r="L85" s="27">
        <f t="shared" si="11"/>
        <v>33.986827956989245</v>
      </c>
    </row>
    <row r="86" spans="1:12" s="35" customFormat="1">
      <c r="A86" s="34"/>
      <c r="B86" s="34" t="s">
        <v>122</v>
      </c>
      <c r="C86" s="17"/>
      <c r="D86" s="17"/>
      <c r="E86" s="17">
        <v>395782</v>
      </c>
      <c r="F86" s="17"/>
      <c r="G86" s="27">
        <f t="shared" si="12"/>
        <v>395782</v>
      </c>
      <c r="H86" s="27"/>
      <c r="I86" s="27"/>
      <c r="J86" s="27">
        <v>611.75981182795692</v>
      </c>
      <c r="K86" s="27"/>
      <c r="L86" s="27">
        <f t="shared" si="11"/>
        <v>611.75981182795692</v>
      </c>
    </row>
    <row r="87" spans="1:12" s="35" customFormat="1">
      <c r="A87" s="34"/>
      <c r="B87" s="34" t="s">
        <v>123</v>
      </c>
      <c r="C87" s="17"/>
      <c r="D87" s="17"/>
      <c r="E87" s="17">
        <v>9162</v>
      </c>
      <c r="F87" s="17"/>
      <c r="G87" s="27">
        <f t="shared" si="12"/>
        <v>9162</v>
      </c>
      <c r="H87" s="27"/>
      <c r="I87" s="27"/>
      <c r="J87" s="27">
        <v>14.161693548387095</v>
      </c>
      <c r="K87" s="27"/>
      <c r="L87" s="27">
        <f t="shared" si="11"/>
        <v>14.161693548387095</v>
      </c>
    </row>
    <row r="88" spans="1:12" s="35" customFormat="1">
      <c r="A88" s="34"/>
      <c r="B88" s="34" t="s">
        <v>124</v>
      </c>
      <c r="C88" s="17"/>
      <c r="D88" s="17"/>
      <c r="E88" s="17">
        <v>1832</v>
      </c>
      <c r="F88" s="17"/>
      <c r="G88" s="27"/>
      <c r="H88" s="27"/>
      <c r="I88" s="27"/>
      <c r="J88" s="27">
        <v>2.8317204301075267</v>
      </c>
      <c r="K88" s="27"/>
      <c r="L88" s="27">
        <f t="shared" si="11"/>
        <v>2.8317204301075267</v>
      </c>
    </row>
    <row r="89" spans="1:12" s="35" customFormat="1">
      <c r="A89" s="23">
        <v>26</v>
      </c>
      <c r="B89" s="24" t="s">
        <v>54</v>
      </c>
      <c r="C89" s="25">
        <v>498540</v>
      </c>
      <c r="D89" s="25">
        <v>0</v>
      </c>
      <c r="E89" s="25">
        <v>2451385</v>
      </c>
      <c r="F89" s="25">
        <v>927582</v>
      </c>
      <c r="G89" s="25">
        <f t="shared" si="12"/>
        <v>3877507</v>
      </c>
      <c r="H89" s="26">
        <v>770.5927419354839</v>
      </c>
      <c r="I89" s="26" t="s">
        <v>206</v>
      </c>
      <c r="J89" s="26">
        <v>3789.10315860215</v>
      </c>
      <c r="K89" s="26">
        <v>1433.7624999999998</v>
      </c>
      <c r="L89" s="26">
        <f t="shared" si="11"/>
        <v>5993.4584005376337</v>
      </c>
    </row>
    <row r="90" spans="1:12" s="35" customFormat="1">
      <c r="A90" s="34"/>
      <c r="B90" s="34" t="s">
        <v>125</v>
      </c>
      <c r="C90" s="17"/>
      <c r="D90" s="17"/>
      <c r="E90" s="17">
        <v>1231086</v>
      </c>
      <c r="F90" s="17">
        <v>603114</v>
      </c>
      <c r="G90" s="27">
        <f t="shared" ref="G90:G96" si="13">SUM(C90:F90)</f>
        <v>1834200</v>
      </c>
      <c r="H90" s="27"/>
      <c r="I90" s="27"/>
      <c r="J90" s="27">
        <v>1902.8883064516128</v>
      </c>
      <c r="K90" s="27">
        <v>932.23266129032254</v>
      </c>
      <c r="L90" s="27">
        <f t="shared" si="11"/>
        <v>2835.1209677419356</v>
      </c>
    </row>
    <row r="91" spans="1:12" s="35" customFormat="1">
      <c r="A91" s="34"/>
      <c r="B91" s="34" t="s">
        <v>126</v>
      </c>
      <c r="C91" s="17"/>
      <c r="D91" s="17"/>
      <c r="E91" s="17">
        <v>839599</v>
      </c>
      <c r="F91" s="17">
        <v>252302</v>
      </c>
      <c r="G91" s="27">
        <f t="shared" si="13"/>
        <v>1091901</v>
      </c>
      <c r="H91" s="27"/>
      <c r="I91" s="27"/>
      <c r="J91" s="27">
        <v>1297.7672715053761</v>
      </c>
      <c r="K91" s="27">
        <v>389.98293010752684</v>
      </c>
      <c r="L91" s="27">
        <f t="shared" si="11"/>
        <v>1687.7502016129029</v>
      </c>
    </row>
    <row r="92" spans="1:12" s="35" customFormat="1">
      <c r="A92" s="34"/>
      <c r="B92" s="34" t="s">
        <v>127</v>
      </c>
      <c r="C92" s="17"/>
      <c r="D92" s="17"/>
      <c r="E92" s="17">
        <v>256905</v>
      </c>
      <c r="F92" s="17">
        <v>2597</v>
      </c>
      <c r="G92" s="27">
        <f t="shared" si="13"/>
        <v>259502</v>
      </c>
      <c r="H92" s="27"/>
      <c r="I92" s="27"/>
      <c r="J92" s="27">
        <v>397.09778225806451</v>
      </c>
      <c r="K92" s="27">
        <v>4.0141801075268813</v>
      </c>
      <c r="L92" s="27">
        <f t="shared" si="11"/>
        <v>401.11196236559141</v>
      </c>
    </row>
    <row r="93" spans="1:12" s="35" customFormat="1">
      <c r="A93" s="34"/>
      <c r="B93" s="34" t="s">
        <v>128</v>
      </c>
      <c r="C93" s="17"/>
      <c r="D93" s="17"/>
      <c r="E93" s="17">
        <v>21327</v>
      </c>
      <c r="F93" s="17"/>
      <c r="G93" s="27">
        <f t="shared" si="13"/>
        <v>21327</v>
      </c>
      <c r="H93" s="27"/>
      <c r="I93" s="27"/>
      <c r="J93" s="27">
        <v>32.965120967741932</v>
      </c>
      <c r="K93" s="27"/>
      <c r="L93" s="27">
        <f t="shared" si="11"/>
        <v>32.965120967741932</v>
      </c>
    </row>
    <row r="94" spans="1:12" s="35" customFormat="1">
      <c r="A94" s="34"/>
      <c r="B94" s="34" t="s">
        <v>129</v>
      </c>
      <c r="C94" s="17"/>
      <c r="D94" s="17"/>
      <c r="E94" s="17">
        <v>37751</v>
      </c>
      <c r="F94" s="17">
        <v>37753</v>
      </c>
      <c r="G94" s="27">
        <f t="shared" si="13"/>
        <v>75504</v>
      </c>
      <c r="H94" s="27"/>
      <c r="I94" s="27"/>
      <c r="J94" s="27">
        <v>58.351680107526882</v>
      </c>
      <c r="K94" s="27">
        <v>58.354771505376341</v>
      </c>
      <c r="L94" s="27">
        <f t="shared" si="11"/>
        <v>116.70645161290322</v>
      </c>
    </row>
    <row r="95" spans="1:12" s="35" customFormat="1">
      <c r="A95" s="34"/>
      <c r="B95" s="34" t="s">
        <v>130</v>
      </c>
      <c r="C95" s="17"/>
      <c r="D95" s="17"/>
      <c r="E95" s="17">
        <v>64717</v>
      </c>
      <c r="F95" s="17">
        <v>31816</v>
      </c>
      <c r="G95" s="27">
        <f t="shared" si="13"/>
        <v>96533</v>
      </c>
      <c r="H95" s="27"/>
      <c r="I95" s="27"/>
      <c r="J95" s="27">
        <v>100.03299731182796</v>
      </c>
      <c r="K95" s="27">
        <v>49.177956989247313</v>
      </c>
      <c r="L95" s="27">
        <f t="shared" si="11"/>
        <v>149.21095430107528</v>
      </c>
    </row>
    <row r="96" spans="1:12" s="35" customFormat="1">
      <c r="A96" s="23">
        <v>27</v>
      </c>
      <c r="B96" s="24" t="s">
        <v>55</v>
      </c>
      <c r="C96" s="25">
        <v>439615</v>
      </c>
      <c r="D96" s="25">
        <v>0</v>
      </c>
      <c r="E96" s="25">
        <v>683665</v>
      </c>
      <c r="F96" s="25">
        <v>575730</v>
      </c>
      <c r="G96" s="25">
        <f t="shared" si="13"/>
        <v>1699010</v>
      </c>
      <c r="H96" s="26">
        <v>679.51243279569883</v>
      </c>
      <c r="I96" s="26" t="s">
        <v>206</v>
      </c>
      <c r="J96" s="26">
        <v>1056.7402553763441</v>
      </c>
      <c r="K96" s="26">
        <v>889.9052419354839</v>
      </c>
      <c r="L96" s="26">
        <f>H96+I96+J96+K96</f>
        <v>2626.1579301075267</v>
      </c>
    </row>
    <row r="97" spans="1:12" s="35" customFormat="1">
      <c r="A97" s="34"/>
      <c r="B97" s="34" t="s">
        <v>131</v>
      </c>
      <c r="C97" s="17">
        <v>439615</v>
      </c>
      <c r="D97" s="17">
        <v>0</v>
      </c>
      <c r="E97" s="17">
        <v>683665</v>
      </c>
      <c r="F97" s="17">
        <v>575730</v>
      </c>
      <c r="G97" s="27">
        <f>C97+D97+E97+F97</f>
        <v>1699010</v>
      </c>
      <c r="H97" s="27">
        <v>679.51243279569883</v>
      </c>
      <c r="I97" s="27"/>
      <c r="J97" s="27">
        <v>1056.7402553763441</v>
      </c>
      <c r="K97" s="27">
        <v>889.9052419354839</v>
      </c>
      <c r="L97" s="27">
        <f>H97+I97+J97+K97</f>
        <v>2626.1579301075267</v>
      </c>
    </row>
    <row r="98" spans="1:12" s="35" customFormat="1">
      <c r="A98" s="23">
        <v>28</v>
      </c>
      <c r="B98" s="24" t="s">
        <v>57</v>
      </c>
      <c r="C98" s="25">
        <v>288962</v>
      </c>
      <c r="D98" s="25">
        <v>0</v>
      </c>
      <c r="E98" s="25">
        <v>1193317</v>
      </c>
      <c r="F98" s="25">
        <v>589745</v>
      </c>
      <c r="G98" s="25">
        <f>SUM(C98:F98)</f>
        <v>2072024</v>
      </c>
      <c r="H98" s="26">
        <v>446.64825268817197</v>
      </c>
      <c r="I98" s="26" t="s">
        <v>206</v>
      </c>
      <c r="J98" s="26">
        <v>1844.5088037634407</v>
      </c>
      <c r="K98" s="26">
        <v>911.56821236559131</v>
      </c>
      <c r="L98" s="26">
        <f>H98+I98+J98+K98</f>
        <v>3202.7252688172039</v>
      </c>
    </row>
    <row r="99" spans="1:12" s="35" customFormat="1">
      <c r="A99" s="34"/>
      <c r="B99" s="34" t="s">
        <v>132</v>
      </c>
      <c r="C99" s="17">
        <v>288962</v>
      </c>
      <c r="D99" s="17"/>
      <c r="E99" s="17">
        <v>1118138</v>
      </c>
      <c r="F99" s="17">
        <v>589745</v>
      </c>
      <c r="G99" s="27">
        <f>SUM(C99:F99)</f>
        <v>1996845</v>
      </c>
      <c r="H99" s="27">
        <v>446.64825268817197</v>
      </c>
      <c r="I99" s="27"/>
      <c r="J99" s="27">
        <v>1728.3047043010749</v>
      </c>
      <c r="K99" s="27">
        <v>911.56821236559131</v>
      </c>
      <c r="L99" s="27">
        <f t="shared" ref="L99:L113" si="14">H99+I99+J99+K99</f>
        <v>3086.5211693548381</v>
      </c>
    </row>
    <row r="100" spans="1:12" s="35" customFormat="1">
      <c r="A100" s="34"/>
      <c r="B100" s="34" t="s">
        <v>77</v>
      </c>
      <c r="C100" s="17"/>
      <c r="D100" s="17"/>
      <c r="E100" s="17">
        <v>75179</v>
      </c>
      <c r="F100" s="17"/>
      <c r="G100" s="27">
        <f>SUM(C100:F100)</f>
        <v>75179</v>
      </c>
      <c r="H100" s="27"/>
      <c r="I100" s="27"/>
      <c r="J100" s="27">
        <v>116.20409946236558</v>
      </c>
      <c r="K100" s="27"/>
      <c r="L100" s="27">
        <f t="shared" si="14"/>
        <v>116.20409946236558</v>
      </c>
    </row>
    <row r="101" spans="1:12" s="35" customFormat="1">
      <c r="A101" s="23">
        <v>29</v>
      </c>
      <c r="B101" s="24" t="s">
        <v>58</v>
      </c>
      <c r="C101" s="25">
        <v>7381</v>
      </c>
      <c r="D101" s="25">
        <v>0</v>
      </c>
      <c r="E101" s="25">
        <v>3143066</v>
      </c>
      <c r="F101" s="25">
        <v>1645101</v>
      </c>
      <c r="G101" s="25">
        <f>SUM(C101:F101)</f>
        <v>4795548</v>
      </c>
      <c r="H101" s="26">
        <v>11.408803763440858</v>
      </c>
      <c r="I101" s="26" t="s">
        <v>206</v>
      </c>
      <c r="J101" s="26">
        <v>4858.2337365591393</v>
      </c>
      <c r="K101" s="26">
        <v>2542.8308467741931</v>
      </c>
      <c r="L101" s="26">
        <f>H101+I101+J101+K101</f>
        <v>7412.4733870967739</v>
      </c>
    </row>
    <row r="102" spans="1:12" s="35" customFormat="1">
      <c r="A102" s="34"/>
      <c r="B102" s="34" t="s">
        <v>133</v>
      </c>
      <c r="C102" s="17"/>
      <c r="D102" s="17"/>
      <c r="E102" s="17">
        <v>3143066</v>
      </c>
      <c r="F102" s="17">
        <v>1645101</v>
      </c>
      <c r="G102" s="17">
        <f>G101</f>
        <v>4795548</v>
      </c>
      <c r="H102" s="27"/>
      <c r="I102" s="27"/>
      <c r="J102" s="27">
        <v>4858.2337365591393</v>
      </c>
      <c r="K102" s="27">
        <v>2542.8308467741931</v>
      </c>
      <c r="L102" s="27">
        <f t="shared" si="14"/>
        <v>7401.0645833333328</v>
      </c>
    </row>
    <row r="103" spans="1:12" s="35" customFormat="1">
      <c r="A103" s="23">
        <v>30</v>
      </c>
      <c r="B103" s="24" t="s">
        <v>60</v>
      </c>
      <c r="C103" s="25">
        <v>6852</v>
      </c>
      <c r="D103" s="25">
        <v>0</v>
      </c>
      <c r="E103" s="25">
        <v>722565</v>
      </c>
      <c r="F103" s="36">
        <v>580807</v>
      </c>
      <c r="G103" s="25">
        <f>SUM(C103:F103)</f>
        <v>1310224</v>
      </c>
      <c r="H103" s="26">
        <v>10.591129032258063</v>
      </c>
      <c r="I103" s="26" t="s">
        <v>206</v>
      </c>
      <c r="J103" s="26">
        <v>1116.8679435483871</v>
      </c>
      <c r="K103" s="26">
        <v>897.752755376344</v>
      </c>
      <c r="L103" s="26">
        <f t="shared" si="14"/>
        <v>2025.2118279569891</v>
      </c>
    </row>
    <row r="104" spans="1:12" s="35" customFormat="1">
      <c r="A104" s="34"/>
      <c r="B104" s="34" t="s">
        <v>134</v>
      </c>
      <c r="C104" s="17"/>
      <c r="D104" s="17"/>
      <c r="E104" s="17">
        <v>722565</v>
      </c>
      <c r="F104" s="17">
        <v>580807</v>
      </c>
      <c r="G104" s="27">
        <f>E104+F104</f>
        <v>1303372</v>
      </c>
      <c r="H104" s="27"/>
      <c r="I104" s="27"/>
      <c r="J104" s="27">
        <v>1116.8679435483871</v>
      </c>
      <c r="K104" s="27">
        <v>897.752755376344</v>
      </c>
      <c r="L104" s="27">
        <f t="shared" si="14"/>
        <v>2014.6206989247312</v>
      </c>
    </row>
    <row r="105" spans="1:12" s="35" customFormat="1">
      <c r="A105" s="18">
        <v>31</v>
      </c>
      <c r="B105" s="19" t="s">
        <v>62</v>
      </c>
      <c r="C105" s="20">
        <v>534071</v>
      </c>
      <c r="D105" s="20">
        <v>82262</v>
      </c>
      <c r="E105" s="20">
        <v>4719386</v>
      </c>
      <c r="F105" s="20">
        <v>1775923</v>
      </c>
      <c r="G105" s="20">
        <f>SUM(C105:F105)</f>
        <v>7111642</v>
      </c>
      <c r="H105" s="21">
        <v>825.51297043010754</v>
      </c>
      <c r="I105" s="21">
        <v>127.15228494623655</v>
      </c>
      <c r="J105" s="21">
        <v>7294.7498655913969</v>
      </c>
      <c r="K105" s="21">
        <v>2745.042271505376</v>
      </c>
      <c r="L105" s="21">
        <f t="shared" si="14"/>
        <v>10992.457392473116</v>
      </c>
    </row>
    <row r="106" spans="1:12" s="35" customFormat="1">
      <c r="A106" s="34"/>
      <c r="B106" s="34" t="s">
        <v>135</v>
      </c>
      <c r="C106" s="17">
        <v>534071</v>
      </c>
      <c r="D106" s="17">
        <v>82262</v>
      </c>
      <c r="E106" s="17">
        <v>4719386</v>
      </c>
      <c r="F106" s="17">
        <v>1775923</v>
      </c>
      <c r="G106" s="27">
        <f>C106+D106+E106+F106</f>
        <v>7111642</v>
      </c>
      <c r="H106" s="27">
        <v>825.51297043010754</v>
      </c>
      <c r="I106" s="27"/>
      <c r="J106" s="27">
        <v>7294.7498655913969</v>
      </c>
      <c r="K106" s="27">
        <v>2745.042271505376</v>
      </c>
      <c r="L106" s="27">
        <f t="shared" si="14"/>
        <v>10865.30510752688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386231</v>
      </c>
      <c r="F107" s="37">
        <v>86529</v>
      </c>
      <c r="G107" s="25">
        <f>SUM(C107:F107)</f>
        <v>472760</v>
      </c>
      <c r="H107" s="26" t="s">
        <v>206</v>
      </c>
      <c r="I107" s="26" t="s">
        <v>206</v>
      </c>
      <c r="J107" s="26">
        <v>596.99684139784938</v>
      </c>
      <c r="K107" s="26">
        <v>133.74778225806449</v>
      </c>
      <c r="L107" s="26">
        <f t="shared" si="14"/>
        <v>730.74462365591387</v>
      </c>
    </row>
    <row r="108" spans="1:12" s="35" customFormat="1" ht="30">
      <c r="A108" s="34"/>
      <c r="B108" s="38" t="s">
        <v>136</v>
      </c>
      <c r="C108" s="17"/>
      <c r="D108" s="17"/>
      <c r="E108" s="17">
        <v>386231</v>
      </c>
      <c r="F108" s="17">
        <v>86529</v>
      </c>
      <c r="G108" s="27">
        <f>SUM(C108:F108)</f>
        <v>472760</v>
      </c>
      <c r="H108" s="27"/>
      <c r="I108" s="27"/>
      <c r="J108" s="27">
        <v>596.99684139784938</v>
      </c>
      <c r="K108" s="27">
        <v>133.74778225806449</v>
      </c>
      <c r="L108" s="27">
        <f t="shared" si="14"/>
        <v>730.74462365591387</v>
      </c>
    </row>
    <row r="109" spans="1:12" s="35" customFormat="1">
      <c r="A109" s="18">
        <v>33</v>
      </c>
      <c r="B109" s="19" t="s">
        <v>66</v>
      </c>
      <c r="C109" s="20">
        <v>206954</v>
      </c>
      <c r="D109" s="20">
        <v>0</v>
      </c>
      <c r="E109" s="20">
        <v>108903</v>
      </c>
      <c r="F109" s="20">
        <v>110680</v>
      </c>
      <c r="G109" s="20">
        <f>SUM(C109:F109)</f>
        <v>426537</v>
      </c>
      <c r="H109" s="21">
        <v>319.88857526881719</v>
      </c>
      <c r="I109" s="21" t="s">
        <v>206</v>
      </c>
      <c r="J109" s="21">
        <v>168.33124999999998</v>
      </c>
      <c r="K109" s="21">
        <v>171.0779569892473</v>
      </c>
      <c r="L109" s="21">
        <f t="shared" si="14"/>
        <v>659.29778225806444</v>
      </c>
    </row>
    <row r="110" spans="1:12" s="35" customFormat="1">
      <c r="A110" s="34"/>
      <c r="B110" s="34" t="s">
        <v>137</v>
      </c>
      <c r="C110" s="17">
        <v>206954</v>
      </c>
      <c r="D110" s="17"/>
      <c r="E110" s="17">
        <v>108903</v>
      </c>
      <c r="F110" s="17">
        <v>110680</v>
      </c>
      <c r="G110" s="27">
        <f t="shared" ref="G110" si="15">G109</f>
        <v>426537</v>
      </c>
      <c r="H110" s="27">
        <v>319.88857526881719</v>
      </c>
      <c r="I110" s="27"/>
      <c r="J110" s="27">
        <v>168.33124999999998</v>
      </c>
      <c r="K110" s="27">
        <v>171.0779569892473</v>
      </c>
      <c r="L110" s="27">
        <f t="shared" si="14"/>
        <v>659.29778225806444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220654</v>
      </c>
      <c r="F111" s="25">
        <v>50144</v>
      </c>
      <c r="G111" s="25">
        <f t="shared" ref="G111:G116" si="16">SUM(C111:F111)</f>
        <v>270798</v>
      </c>
      <c r="H111" s="26" t="s">
        <v>206</v>
      </c>
      <c r="I111" s="26" t="s">
        <v>206</v>
      </c>
      <c r="J111" s="26">
        <v>341.06465053763435</v>
      </c>
      <c r="K111" s="26">
        <v>77.507526881720423</v>
      </c>
      <c r="L111" s="26">
        <f t="shared" si="14"/>
        <v>418.57217741935477</v>
      </c>
    </row>
    <row r="112" spans="1:12" s="35" customFormat="1" ht="30">
      <c r="A112" s="34"/>
      <c r="B112" s="38" t="s">
        <v>138</v>
      </c>
      <c r="C112" s="17"/>
      <c r="D112" s="17"/>
      <c r="E112" s="17">
        <v>52956.959999999999</v>
      </c>
      <c r="F112" s="17">
        <v>3058.7840000000001</v>
      </c>
      <c r="G112" s="27">
        <f t="shared" si="16"/>
        <v>56015.743999999999</v>
      </c>
      <c r="H112" s="27"/>
      <c r="I112" s="27"/>
      <c r="J112" s="27">
        <v>81.855516129032239</v>
      </c>
      <c r="K112" s="27">
        <v>4.7279591397849465</v>
      </c>
      <c r="L112" s="27">
        <f t="shared" si="14"/>
        <v>86.583475268817182</v>
      </c>
    </row>
    <row r="113" spans="1:12" s="35" customFormat="1">
      <c r="A113" s="34"/>
      <c r="B113" s="34" t="s">
        <v>139</v>
      </c>
      <c r="C113" s="17"/>
      <c r="D113" s="17"/>
      <c r="E113" s="17">
        <v>167697.04</v>
      </c>
      <c r="F113" s="17">
        <v>47085.216</v>
      </c>
      <c r="G113" s="27">
        <f t="shared" si="16"/>
        <v>214782.25599999999</v>
      </c>
      <c r="H113" s="27"/>
      <c r="I113" s="27"/>
      <c r="J113" s="27">
        <v>259.20913440860215</v>
      </c>
      <c r="K113" s="27">
        <v>72.77956774193548</v>
      </c>
      <c r="L113" s="27">
        <f t="shared" si="14"/>
        <v>331.98870215053762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177488</v>
      </c>
      <c r="E114" s="25">
        <v>714816</v>
      </c>
      <c r="F114" s="25">
        <v>866165</v>
      </c>
      <c r="G114" s="25">
        <f t="shared" si="16"/>
        <v>1758469</v>
      </c>
      <c r="H114" s="26" t="s">
        <v>206</v>
      </c>
      <c r="I114" s="26">
        <v>274.34301075268814</v>
      </c>
      <c r="J114" s="26">
        <v>1104.890322580645</v>
      </c>
      <c r="K114" s="26">
        <v>1338.8303091397847</v>
      </c>
      <c r="L114" s="26">
        <f>H114+I114+J114+K114</f>
        <v>2718.0636424731179</v>
      </c>
    </row>
    <row r="115" spans="1:12" s="35" customFormat="1">
      <c r="A115" s="34"/>
      <c r="B115" s="34" t="s">
        <v>140</v>
      </c>
      <c r="C115" s="17"/>
      <c r="D115" s="17">
        <v>177488</v>
      </c>
      <c r="E115" s="17">
        <v>714816</v>
      </c>
      <c r="F115" s="17">
        <v>866165</v>
      </c>
      <c r="G115" s="27">
        <f t="shared" si="16"/>
        <v>1758469</v>
      </c>
      <c r="H115" s="27"/>
      <c r="I115" s="27">
        <v>274.34301075268814</v>
      </c>
      <c r="J115" s="27">
        <v>1104.890322580645</v>
      </c>
      <c r="K115" s="27">
        <v>1338.8303091397847</v>
      </c>
      <c r="L115" s="27">
        <f>H115+I115+J115+K115</f>
        <v>2718.0636424731179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466647</v>
      </c>
      <c r="F116" s="25">
        <v>597319</v>
      </c>
      <c r="G116" s="25">
        <f t="shared" si="16"/>
        <v>1063966</v>
      </c>
      <c r="H116" s="26" t="s">
        <v>206</v>
      </c>
      <c r="I116" s="26" t="s">
        <v>206</v>
      </c>
      <c r="J116" s="26">
        <v>721.29576612903224</v>
      </c>
      <c r="K116" s="26">
        <v>923.27533602150538</v>
      </c>
      <c r="L116" s="26">
        <f>H116+I116+J116+K116</f>
        <v>1644.5711021505376</v>
      </c>
    </row>
    <row r="117" spans="1:12" s="35" customFormat="1">
      <c r="A117" s="34"/>
      <c r="B117" s="34" t="s">
        <v>141</v>
      </c>
      <c r="C117" s="17"/>
      <c r="D117" s="17"/>
      <c r="E117" s="17">
        <v>466647</v>
      </c>
      <c r="F117" s="17">
        <v>597319</v>
      </c>
      <c r="G117" s="27">
        <f>SUM(C117:F117)</f>
        <v>1063966</v>
      </c>
      <c r="H117" s="27"/>
      <c r="I117" s="27"/>
      <c r="J117" s="27">
        <v>721.29576612903224</v>
      </c>
      <c r="K117" s="27">
        <v>923.27533602150538</v>
      </c>
      <c r="L117" s="27">
        <f>SUM(H117:K117)</f>
        <v>1644.5711021505376</v>
      </c>
    </row>
    <row r="118" spans="1:12" s="35" customFormat="1">
      <c r="A118" s="23">
        <v>37</v>
      </c>
      <c r="B118" s="24" t="s">
        <v>73</v>
      </c>
      <c r="C118" s="25">
        <v>147634</v>
      </c>
      <c r="D118" s="25">
        <v>0</v>
      </c>
      <c r="E118" s="25">
        <v>1132610</v>
      </c>
      <c r="F118" s="25">
        <v>321384</v>
      </c>
      <c r="G118" s="25">
        <f t="shared" ref="G118:G128" si="17">SUM(C118:F118)</f>
        <v>1601628</v>
      </c>
      <c r="H118" s="26">
        <v>228.19771505376343</v>
      </c>
      <c r="I118" s="26" t="s">
        <v>206</v>
      </c>
      <c r="J118" s="26">
        <v>1750.6740591397847</v>
      </c>
      <c r="K118" s="26">
        <v>496.76290322580638</v>
      </c>
      <c r="L118" s="26">
        <f>H118+I118+J118+K118</f>
        <v>2475.6346774193544</v>
      </c>
    </row>
    <row r="119" spans="1:12" s="35" customFormat="1">
      <c r="A119" s="34"/>
      <c r="B119" s="34" t="s">
        <v>142</v>
      </c>
      <c r="C119" s="17">
        <v>147634</v>
      </c>
      <c r="D119" s="17"/>
      <c r="E119" s="17">
        <v>332874</v>
      </c>
      <c r="F119" s="17">
        <v>83560</v>
      </c>
      <c r="G119" s="27">
        <f>SUM(C119:F119)</f>
        <v>564068</v>
      </c>
      <c r="H119" s="27">
        <v>228.19771505376343</v>
      </c>
      <c r="I119" s="27"/>
      <c r="J119" s="27">
        <v>514.52298387096778</v>
      </c>
      <c r="K119" s="27">
        <v>129.15860215053763</v>
      </c>
      <c r="L119" s="27">
        <f t="shared" ref="L119:L125" si="18">H119+I119+J119+K119</f>
        <v>871.87930107526881</v>
      </c>
    </row>
    <row r="120" spans="1:12" s="35" customFormat="1">
      <c r="A120" s="34"/>
      <c r="B120" s="34" t="s">
        <v>143</v>
      </c>
      <c r="C120" s="17"/>
      <c r="D120" s="17"/>
      <c r="E120" s="17">
        <v>108504</v>
      </c>
      <c r="F120" s="17"/>
      <c r="G120" s="27">
        <f t="shared" si="17"/>
        <v>108504</v>
      </c>
      <c r="H120" s="27"/>
      <c r="I120" s="27"/>
      <c r="J120" s="27">
        <v>167.71451612903226</v>
      </c>
      <c r="K120" s="27"/>
      <c r="L120" s="27">
        <f t="shared" si="18"/>
        <v>167.71451612903226</v>
      </c>
    </row>
    <row r="121" spans="1:12" s="35" customFormat="1">
      <c r="A121" s="34"/>
      <c r="B121" s="34" t="s">
        <v>144</v>
      </c>
      <c r="C121" s="17"/>
      <c r="D121" s="17"/>
      <c r="E121" s="17">
        <v>16310</v>
      </c>
      <c r="F121" s="17"/>
      <c r="G121" s="27">
        <f t="shared" si="17"/>
        <v>16310</v>
      </c>
      <c r="H121" s="27"/>
      <c r="I121" s="27"/>
      <c r="J121" s="27">
        <v>25.210349462365588</v>
      </c>
      <c r="K121" s="27"/>
      <c r="L121" s="27">
        <f t="shared" si="18"/>
        <v>25.210349462365588</v>
      </c>
    </row>
    <row r="122" spans="1:12" s="35" customFormat="1">
      <c r="A122" s="34"/>
      <c r="B122" s="34" t="s">
        <v>145</v>
      </c>
      <c r="C122" s="17"/>
      <c r="D122" s="17"/>
      <c r="E122" s="17">
        <v>41000</v>
      </c>
      <c r="F122" s="17">
        <v>26386</v>
      </c>
      <c r="G122" s="27">
        <f t="shared" si="17"/>
        <v>67386</v>
      </c>
      <c r="H122" s="27"/>
      <c r="I122" s="27"/>
      <c r="J122" s="27">
        <v>63.373655913978489</v>
      </c>
      <c r="K122" s="27">
        <v>40.784811827956993</v>
      </c>
      <c r="L122" s="27">
        <f t="shared" si="18"/>
        <v>104.15846774193548</v>
      </c>
    </row>
    <row r="123" spans="1:12" s="35" customFormat="1">
      <c r="A123" s="34"/>
      <c r="B123" s="34" t="s">
        <v>146</v>
      </c>
      <c r="C123" s="17"/>
      <c r="D123" s="17"/>
      <c r="E123" s="17">
        <v>34658</v>
      </c>
      <c r="F123" s="17">
        <v>40173</v>
      </c>
      <c r="G123" s="27">
        <f t="shared" si="17"/>
        <v>74831</v>
      </c>
      <c r="H123" s="27"/>
      <c r="I123" s="27"/>
      <c r="J123" s="27">
        <v>53.570833333333333</v>
      </c>
      <c r="K123" s="27">
        <v>62.095362903225798</v>
      </c>
      <c r="L123" s="27">
        <f t="shared" si="18"/>
        <v>115.66619623655913</v>
      </c>
    </row>
    <row r="124" spans="1:12" s="35" customFormat="1">
      <c r="A124" s="34"/>
      <c r="B124" s="34" t="s">
        <v>147</v>
      </c>
      <c r="C124" s="17"/>
      <c r="D124" s="17"/>
      <c r="E124" s="17">
        <v>66937</v>
      </c>
      <c r="F124" s="17">
        <v>104289</v>
      </c>
      <c r="G124" s="27">
        <f t="shared" si="17"/>
        <v>171226</v>
      </c>
      <c r="H124" s="27"/>
      <c r="I124" s="27"/>
      <c r="J124" s="27">
        <v>103.46444892473117</v>
      </c>
      <c r="K124" s="27">
        <v>161.19939516129031</v>
      </c>
      <c r="L124" s="27">
        <f t="shared" si="18"/>
        <v>264.66384408602147</v>
      </c>
    </row>
    <row r="125" spans="1:12" s="35" customFormat="1">
      <c r="A125" s="34"/>
      <c r="B125" s="34" t="s">
        <v>148</v>
      </c>
      <c r="C125" s="17"/>
      <c r="D125" s="17"/>
      <c r="E125" s="17">
        <v>532327</v>
      </c>
      <c r="F125" s="17">
        <v>66976</v>
      </c>
      <c r="G125" s="27">
        <f t="shared" si="17"/>
        <v>599303</v>
      </c>
      <c r="H125" s="27"/>
      <c r="I125" s="27"/>
      <c r="J125" s="27">
        <v>822.81727150537631</v>
      </c>
      <c r="K125" s="27">
        <v>103.52473118279569</v>
      </c>
      <c r="L125" s="27">
        <f t="shared" si="18"/>
        <v>926.34200268817199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535841</v>
      </c>
      <c r="F126" s="40">
        <v>58366</v>
      </c>
      <c r="G126" s="25">
        <f t="shared" si="17"/>
        <v>594207</v>
      </c>
      <c r="H126" s="41" t="s">
        <v>206</v>
      </c>
      <c r="I126" s="41" t="s">
        <v>206</v>
      </c>
      <c r="J126" s="26">
        <v>828.24885752688169</v>
      </c>
      <c r="K126" s="26">
        <v>90.216263440860217</v>
      </c>
      <c r="L126" s="26">
        <f>H126+I126+J126+K126</f>
        <v>918.46512096774188</v>
      </c>
    </row>
    <row r="127" spans="1:12" s="35" customFormat="1" ht="30">
      <c r="A127" s="34"/>
      <c r="B127" s="38" t="s">
        <v>149</v>
      </c>
      <c r="C127" s="17"/>
      <c r="D127" s="17"/>
      <c r="E127" s="17">
        <v>535841</v>
      </c>
      <c r="F127" s="17">
        <v>58366</v>
      </c>
      <c r="G127" s="27">
        <f t="shared" si="17"/>
        <v>594207</v>
      </c>
      <c r="H127" s="27"/>
      <c r="I127" s="27"/>
      <c r="J127" s="27">
        <v>828.24885752688169</v>
      </c>
      <c r="K127" s="27">
        <v>90.216263440860217</v>
      </c>
      <c r="L127" s="27">
        <f>SUM(H127:K127)</f>
        <v>918.46512096774188</v>
      </c>
    </row>
    <row r="128" spans="1:12" s="35" customFormat="1">
      <c r="A128" s="23">
        <v>39</v>
      </c>
      <c r="B128" s="24" t="s">
        <v>76</v>
      </c>
      <c r="C128" s="25">
        <v>149648</v>
      </c>
      <c r="D128" s="25">
        <v>0</v>
      </c>
      <c r="E128" s="25">
        <v>3732591</v>
      </c>
      <c r="F128" s="25">
        <v>2654427</v>
      </c>
      <c r="G128" s="25">
        <f t="shared" si="17"/>
        <v>6536666</v>
      </c>
      <c r="H128" s="26">
        <v>231.31075268817202</v>
      </c>
      <c r="I128" s="26" t="s">
        <v>206</v>
      </c>
      <c r="J128" s="26">
        <v>5769.4618951612902</v>
      </c>
      <c r="K128" s="26">
        <v>4102.9449596774193</v>
      </c>
      <c r="L128" s="26">
        <f>H128+I128+J128+K128</f>
        <v>10103.717607526882</v>
      </c>
    </row>
    <row r="129" spans="1:12" s="35" customFormat="1">
      <c r="A129" s="34"/>
      <c r="B129" s="34" t="s">
        <v>150</v>
      </c>
      <c r="C129" s="17">
        <v>149648</v>
      </c>
      <c r="D129" s="17">
        <v>0</v>
      </c>
      <c r="E129" s="17">
        <v>3732591</v>
      </c>
      <c r="F129" s="17">
        <v>2654427</v>
      </c>
      <c r="G129" s="27">
        <f>C129+D129+E129+F129</f>
        <v>6536666</v>
      </c>
      <c r="H129" s="27">
        <v>231.31075268817202</v>
      </c>
      <c r="I129" s="27"/>
      <c r="J129" s="27">
        <v>5769.4618951612902</v>
      </c>
      <c r="K129" s="27">
        <v>4102.9449596774193</v>
      </c>
      <c r="L129" s="27">
        <f>H129+I129+J129+K129</f>
        <v>10103.717607526882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188325</v>
      </c>
      <c r="F130" s="25">
        <v>0</v>
      </c>
      <c r="G130" s="25">
        <f t="shared" ref="G130:G131" si="19">SUM(C130:F130)</f>
        <v>188325</v>
      </c>
      <c r="H130" s="26" t="s">
        <v>206</v>
      </c>
      <c r="I130" s="26" t="s">
        <v>206</v>
      </c>
      <c r="J130" s="26">
        <v>291.09375</v>
      </c>
      <c r="K130" s="26" t="s">
        <v>206</v>
      </c>
      <c r="L130" s="26">
        <f>H130+I130+J130+K130</f>
        <v>291.09375</v>
      </c>
    </row>
    <row r="131" spans="1:12" s="35" customFormat="1">
      <c r="A131" s="34"/>
      <c r="B131" s="34" t="s">
        <v>208</v>
      </c>
      <c r="C131" s="17"/>
      <c r="D131" s="17"/>
      <c r="E131" s="17">
        <v>188325</v>
      </c>
      <c r="F131" s="17"/>
      <c r="G131" s="27">
        <f t="shared" si="19"/>
        <v>188325</v>
      </c>
      <c r="H131" s="27"/>
      <c r="I131" s="27"/>
      <c r="J131" s="27">
        <v>291.09375</v>
      </c>
      <c r="K131" s="27"/>
      <c r="L131" s="27">
        <f>H131+I131+J131+K131</f>
        <v>291.09375</v>
      </c>
    </row>
    <row r="132" spans="1:12" s="35" customFormat="1">
      <c r="A132" s="23">
        <v>41</v>
      </c>
      <c r="B132" s="24" t="s">
        <v>78</v>
      </c>
      <c r="C132" s="25">
        <v>727391</v>
      </c>
      <c r="D132" s="25">
        <v>0</v>
      </c>
      <c r="E132" s="25">
        <v>8565902</v>
      </c>
      <c r="F132" s="25">
        <v>3169733</v>
      </c>
      <c r="G132" s="25">
        <f>SUM(C132:F132)</f>
        <v>12463026</v>
      </c>
      <c r="H132" s="26">
        <v>1124.3274865591397</v>
      </c>
      <c r="I132" s="26" t="s">
        <v>206</v>
      </c>
      <c r="J132" s="26">
        <v>13240.305510752687</v>
      </c>
      <c r="K132" s="26">
        <v>4899.4528897849459</v>
      </c>
      <c r="L132" s="26">
        <f>H132+I132+J132+K132</f>
        <v>19264.085887096771</v>
      </c>
    </row>
    <row r="133" spans="1:12" s="35" customFormat="1">
      <c r="A133" s="34"/>
      <c r="B133" s="34" t="s">
        <v>151</v>
      </c>
      <c r="C133" s="17">
        <v>727391</v>
      </c>
      <c r="D133" s="17"/>
      <c r="E133" s="17">
        <v>3512019.82</v>
      </c>
      <c r="F133" s="17">
        <v>1046011.89</v>
      </c>
      <c r="G133" s="27">
        <f>SUM(C133:F133)</f>
        <v>5285422.71</v>
      </c>
      <c r="H133" s="27">
        <v>1124.3274865591397</v>
      </c>
      <c r="I133" s="27"/>
      <c r="J133" s="27">
        <v>5428.5252594086014</v>
      </c>
      <c r="K133" s="27">
        <v>1616.8194536290323</v>
      </c>
      <c r="L133" s="27">
        <f>SUM(H133:K133)</f>
        <v>8169.6721995967728</v>
      </c>
    </row>
    <row r="134" spans="1:12" s="35" customFormat="1">
      <c r="A134" s="34"/>
      <c r="B134" s="34" t="s">
        <v>152</v>
      </c>
      <c r="C134" s="17"/>
      <c r="D134" s="17"/>
      <c r="E134" s="17">
        <v>5053882.18</v>
      </c>
      <c r="F134" s="17">
        <v>2123721.1100000003</v>
      </c>
      <c r="G134" s="27">
        <f>SUM(C134:F134)</f>
        <v>7177603.29</v>
      </c>
      <c r="H134" s="27"/>
      <c r="I134" s="27"/>
      <c r="J134" s="27">
        <v>7811.7802513440847</v>
      </c>
      <c r="K134" s="27">
        <v>3282.6334361559143</v>
      </c>
      <c r="L134" s="27">
        <f>SUM(H134:K134)</f>
        <v>11094.413687499999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703043</v>
      </c>
      <c r="F135" s="25">
        <v>505945</v>
      </c>
      <c r="G135" s="25">
        <f>SUM(C135:F135)</f>
        <v>1208988</v>
      </c>
      <c r="H135" s="26" t="s">
        <v>206</v>
      </c>
      <c r="I135" s="26" t="s">
        <v>206</v>
      </c>
      <c r="J135" s="26">
        <v>1086.6928091397849</v>
      </c>
      <c r="K135" s="26">
        <v>782.03864247311822</v>
      </c>
      <c r="L135" s="26">
        <f>H135+I135+J135+K135</f>
        <v>1868.7314516129031</v>
      </c>
    </row>
    <row r="136" spans="1:12" s="35" customFormat="1">
      <c r="A136" s="34"/>
      <c r="B136" s="34" t="s">
        <v>153</v>
      </c>
      <c r="C136" s="17"/>
      <c r="D136" s="17"/>
      <c r="E136" s="17">
        <v>703043</v>
      </c>
      <c r="F136" s="17">
        <v>505945</v>
      </c>
      <c r="G136" s="27">
        <f>F136+E136</f>
        <v>1208988</v>
      </c>
      <c r="H136" s="27"/>
      <c r="I136" s="27"/>
      <c r="J136" s="27">
        <v>1086.6928091397849</v>
      </c>
      <c r="K136" s="27">
        <v>782.03864247311822</v>
      </c>
      <c r="L136" s="27">
        <f>H136+I136+J136+K136</f>
        <v>1868.7314516129031</v>
      </c>
    </row>
    <row r="137" spans="1:12" s="35" customFormat="1">
      <c r="A137" s="23">
        <v>43</v>
      </c>
      <c r="B137" s="24" t="s">
        <v>81</v>
      </c>
      <c r="C137" s="42">
        <v>321001</v>
      </c>
      <c r="D137" s="25"/>
      <c r="E137" s="42">
        <v>2197785</v>
      </c>
      <c r="F137" s="42">
        <v>2579077</v>
      </c>
      <c r="G137" s="25">
        <f>SUM(C137:F137)</f>
        <v>5097863</v>
      </c>
      <c r="H137" s="26">
        <v>496.17090053763434</v>
      </c>
      <c r="I137" s="26" t="s">
        <v>206</v>
      </c>
      <c r="J137" s="26">
        <v>3397.1139112903224</v>
      </c>
      <c r="K137" s="26">
        <v>3986.4765456989244</v>
      </c>
      <c r="L137" s="26">
        <f>H137+I137+J137+K137</f>
        <v>7879.7613575268806</v>
      </c>
    </row>
    <row r="138" spans="1:12" s="35" customFormat="1">
      <c r="A138" s="34"/>
      <c r="B138" s="34" t="s">
        <v>154</v>
      </c>
      <c r="C138" s="17">
        <v>321001</v>
      </c>
      <c r="D138" s="17"/>
      <c r="E138" s="17">
        <v>196482</v>
      </c>
      <c r="F138" s="17">
        <v>437411</v>
      </c>
      <c r="G138" s="27">
        <f t="shared" ref="G138:G143" si="20">SUM(C138:F138)</f>
        <v>954894</v>
      </c>
      <c r="H138" s="27">
        <v>496.17090053763434</v>
      </c>
      <c r="I138" s="27"/>
      <c r="J138" s="27">
        <v>303.70201612903219</v>
      </c>
      <c r="K138" s="27">
        <v>676.10571236559133</v>
      </c>
      <c r="L138" s="27">
        <f t="shared" ref="L138:L143" si="21">SUM(H138:K138)</f>
        <v>1475.9786290322577</v>
      </c>
    </row>
    <row r="139" spans="1:12" s="35" customFormat="1">
      <c r="A139" s="34"/>
      <c r="B139" s="34" t="s">
        <v>155</v>
      </c>
      <c r="C139" s="17"/>
      <c r="D139" s="17"/>
      <c r="E139" s="17">
        <v>945927</v>
      </c>
      <c r="F139" s="17">
        <v>1226867</v>
      </c>
      <c r="G139" s="27">
        <f t="shared" si="20"/>
        <v>2172794</v>
      </c>
      <c r="H139" s="27"/>
      <c r="I139" s="27"/>
      <c r="J139" s="27">
        <v>1462.1183467741935</v>
      </c>
      <c r="K139" s="27">
        <v>1896.3670026881721</v>
      </c>
      <c r="L139" s="27">
        <f t="shared" si="21"/>
        <v>3358.4853494623658</v>
      </c>
    </row>
    <row r="140" spans="1:12" s="35" customFormat="1">
      <c r="A140" s="34"/>
      <c r="B140" s="34" t="s">
        <v>156</v>
      </c>
      <c r="C140" s="17"/>
      <c r="D140" s="17"/>
      <c r="E140" s="17">
        <v>475820</v>
      </c>
      <c r="F140" s="17"/>
      <c r="G140" s="27">
        <f t="shared" si="20"/>
        <v>475820</v>
      </c>
      <c r="H140" s="27"/>
      <c r="I140" s="27"/>
      <c r="J140" s="27">
        <v>735.47446236559131</v>
      </c>
      <c r="K140" s="27"/>
      <c r="L140" s="27">
        <f t="shared" si="21"/>
        <v>735.47446236559131</v>
      </c>
    </row>
    <row r="141" spans="1:12" s="35" customFormat="1">
      <c r="A141" s="34"/>
      <c r="B141" s="34" t="s">
        <v>157</v>
      </c>
      <c r="C141" s="17"/>
      <c r="D141" s="17"/>
      <c r="E141" s="17">
        <v>317140</v>
      </c>
      <c r="F141" s="17">
        <v>781203</v>
      </c>
      <c r="G141" s="27">
        <f t="shared" si="20"/>
        <v>1098343</v>
      </c>
      <c r="H141" s="27"/>
      <c r="I141" s="27"/>
      <c r="J141" s="27">
        <v>490.20295698924724</v>
      </c>
      <c r="K141" s="27">
        <v>1207.5046370967743</v>
      </c>
      <c r="L141" s="27">
        <f t="shared" si="21"/>
        <v>1697.7075940860216</v>
      </c>
    </row>
    <row r="142" spans="1:12" s="35" customFormat="1">
      <c r="A142" s="34"/>
      <c r="B142" s="34" t="s">
        <v>158</v>
      </c>
      <c r="C142" s="17"/>
      <c r="D142" s="17"/>
      <c r="E142" s="17">
        <v>45714</v>
      </c>
      <c r="F142" s="17">
        <v>133596</v>
      </c>
      <c r="G142" s="27">
        <f t="shared" si="20"/>
        <v>179310</v>
      </c>
      <c r="H142" s="27"/>
      <c r="I142" s="27"/>
      <c r="J142" s="27">
        <v>70.660080645161287</v>
      </c>
      <c r="K142" s="27">
        <v>206.49919354838707</v>
      </c>
      <c r="L142" s="27">
        <f t="shared" si="21"/>
        <v>277.15927419354836</v>
      </c>
    </row>
    <row r="143" spans="1:12" s="35" customFormat="1">
      <c r="A143" s="34"/>
      <c r="B143" s="34" t="s">
        <v>159</v>
      </c>
      <c r="C143" s="17"/>
      <c r="D143" s="17"/>
      <c r="E143" s="17">
        <v>216702</v>
      </c>
      <c r="F143" s="17"/>
      <c r="G143" s="27">
        <f t="shared" si="20"/>
        <v>216702</v>
      </c>
      <c r="H143" s="27"/>
      <c r="I143" s="27"/>
      <c r="J143" s="27">
        <v>334.95604838709676</v>
      </c>
      <c r="K143" s="27"/>
      <c r="L143" s="27">
        <f t="shared" si="21"/>
        <v>334.95604838709676</v>
      </c>
    </row>
    <row r="144" spans="1:12" s="35" customFormat="1">
      <c r="A144" s="23">
        <v>44</v>
      </c>
      <c r="B144" s="24" t="s">
        <v>82</v>
      </c>
      <c r="C144" s="25">
        <v>1161010</v>
      </c>
      <c r="D144" s="25">
        <v>160365</v>
      </c>
      <c r="E144" s="42">
        <v>4100316</v>
      </c>
      <c r="F144" s="25">
        <v>1082512</v>
      </c>
      <c r="G144" s="25">
        <f>SUM(C144:F144)</f>
        <v>6504203</v>
      </c>
      <c r="H144" s="26">
        <v>1794.5719086021504</v>
      </c>
      <c r="I144" s="26">
        <v>247.8760080645161</v>
      </c>
      <c r="J144" s="26">
        <v>6337.8540322580648</v>
      </c>
      <c r="K144" s="26">
        <v>1673.2376344086019</v>
      </c>
      <c r="L144" s="26">
        <f>H144+I144+J144+K144</f>
        <v>10053.539583333333</v>
      </c>
    </row>
    <row r="145" spans="1:12" s="35" customFormat="1">
      <c r="A145" s="34"/>
      <c r="B145" s="34" t="s">
        <v>160</v>
      </c>
      <c r="C145" s="17">
        <v>1161010</v>
      </c>
      <c r="D145" s="17">
        <v>160365</v>
      </c>
      <c r="E145" s="17">
        <v>2412053</v>
      </c>
      <c r="F145" s="17">
        <v>808321</v>
      </c>
      <c r="G145" s="27">
        <f>C145+D145+E145+F145</f>
        <v>4541749</v>
      </c>
      <c r="H145" s="27">
        <v>1794.5719086021504</v>
      </c>
      <c r="I145" s="27">
        <v>247.8760080645161</v>
      </c>
      <c r="J145" s="27">
        <v>3728.3077284946235</v>
      </c>
      <c r="K145" s="27">
        <v>1249.4209005376342</v>
      </c>
      <c r="L145" s="27">
        <f>H145+I145+J145+K145</f>
        <v>7020.1765456989242</v>
      </c>
    </row>
    <row r="146" spans="1:12" s="35" customFormat="1">
      <c r="A146" s="34"/>
      <c r="B146" s="34" t="s">
        <v>161</v>
      </c>
      <c r="C146" s="17"/>
      <c r="D146" s="17"/>
      <c r="E146" s="17">
        <v>1655512</v>
      </c>
      <c r="F146" s="17">
        <v>258903</v>
      </c>
      <c r="G146" s="27">
        <f>C146+D146+E146+F146</f>
        <v>1914415</v>
      </c>
      <c r="H146" s="27"/>
      <c r="I146" s="27"/>
      <c r="J146" s="27">
        <v>2558.9231182795697</v>
      </c>
      <c r="K146" s="27">
        <v>400.18608870967739</v>
      </c>
      <c r="L146" s="27">
        <f>H146+I146+J146+K146</f>
        <v>2959.109206989247</v>
      </c>
    </row>
    <row r="147" spans="1:12" s="35" customFormat="1">
      <c r="A147" s="34"/>
      <c r="B147" s="34" t="s">
        <v>162</v>
      </c>
      <c r="C147" s="17"/>
      <c r="D147" s="17"/>
      <c r="E147" s="17">
        <v>32751</v>
      </c>
      <c r="F147" s="17">
        <v>15288</v>
      </c>
      <c r="G147" s="27">
        <f>C147+D147+E147+F147</f>
        <v>48039</v>
      </c>
      <c r="H147" s="27"/>
      <c r="I147" s="27"/>
      <c r="J147" s="27">
        <v>50.623185483870969</v>
      </c>
      <c r="K147" s="27">
        <v>23.630645161290317</v>
      </c>
      <c r="L147" s="27">
        <f>H147+I147+J147+K147</f>
        <v>74.253830645161287</v>
      </c>
    </row>
    <row r="148" spans="1:12" s="35" customFormat="1">
      <c r="A148" s="23">
        <v>45</v>
      </c>
      <c r="B148" s="24" t="s">
        <v>84</v>
      </c>
      <c r="C148" s="25">
        <v>112072</v>
      </c>
      <c r="D148" s="25">
        <v>8605</v>
      </c>
      <c r="E148" s="43">
        <v>3356667</v>
      </c>
      <c r="F148" s="41">
        <v>2870016</v>
      </c>
      <c r="G148" s="25">
        <f>SUM(C148:F148)</f>
        <v>6347360</v>
      </c>
      <c r="H148" s="26">
        <v>173.22956989247311</v>
      </c>
      <c r="I148" s="26">
        <v>13.300739247311828</v>
      </c>
      <c r="J148" s="26">
        <v>5188.3965725806447</v>
      </c>
      <c r="K148" s="26">
        <v>4436.1806451612902</v>
      </c>
      <c r="L148" s="26">
        <f>H148+I148+J148+K148</f>
        <v>9811.1075268817185</v>
      </c>
    </row>
    <row r="149" spans="1:12" s="35" customFormat="1">
      <c r="A149" s="34"/>
      <c r="B149" s="34" t="s">
        <v>163</v>
      </c>
      <c r="C149" s="17">
        <v>112072</v>
      </c>
      <c r="D149" s="17">
        <v>8605</v>
      </c>
      <c r="E149" s="17">
        <v>3356667</v>
      </c>
      <c r="F149" s="17">
        <v>2870016</v>
      </c>
      <c r="G149" s="17">
        <f>G148</f>
        <v>6347360</v>
      </c>
      <c r="H149" s="27"/>
      <c r="I149" s="27">
        <v>13.300739247311828</v>
      </c>
      <c r="J149" s="27">
        <v>5188.3965725806447</v>
      </c>
      <c r="K149" s="27">
        <v>4436.1806451612902</v>
      </c>
      <c r="L149" s="27">
        <f t="shared" ref="L149:L160" si="22">H149+I149+J149+K149</f>
        <v>9637.8779569892467</v>
      </c>
    </row>
    <row r="150" spans="1:12" s="35" customFormat="1">
      <c r="A150" s="23">
        <v>46</v>
      </c>
      <c r="B150" s="24" t="s">
        <v>85</v>
      </c>
      <c r="C150" s="25">
        <v>13073</v>
      </c>
      <c r="D150" s="25">
        <v>0</v>
      </c>
      <c r="E150" s="42">
        <v>815983</v>
      </c>
      <c r="F150" s="25">
        <v>700601</v>
      </c>
      <c r="G150" s="25">
        <f t="shared" ref="G150:G161" si="23">SUM(C150:F150)</f>
        <v>1529657</v>
      </c>
      <c r="H150" s="26">
        <v>20.206922043010749</v>
      </c>
      <c r="I150" s="26" t="s">
        <v>206</v>
      </c>
      <c r="J150" s="26">
        <v>1261.2640456989247</v>
      </c>
      <c r="K150" s="26">
        <v>1082.9182123655912</v>
      </c>
      <c r="L150" s="26">
        <f t="shared" si="22"/>
        <v>2364.389180107527</v>
      </c>
    </row>
    <row r="151" spans="1:12" s="35" customFormat="1">
      <c r="A151" s="34"/>
      <c r="B151" s="34" t="s">
        <v>164</v>
      </c>
      <c r="C151" s="17">
        <v>13073</v>
      </c>
      <c r="D151" s="17"/>
      <c r="E151" s="17">
        <v>815983</v>
      </c>
      <c r="F151" s="17">
        <v>700601</v>
      </c>
      <c r="G151" s="27">
        <f t="shared" si="23"/>
        <v>1529657</v>
      </c>
      <c r="H151" s="27">
        <v>20.206922043010749</v>
      </c>
      <c r="I151" s="27"/>
      <c r="J151" s="27">
        <v>1261.2640456989247</v>
      </c>
      <c r="K151" s="27">
        <v>1082.9182123655912</v>
      </c>
      <c r="L151" s="27">
        <f t="shared" si="22"/>
        <v>2364.389180107527</v>
      </c>
    </row>
    <row r="152" spans="1:12" s="35" customFormat="1">
      <c r="A152" s="23">
        <v>47</v>
      </c>
      <c r="B152" s="24" t="s">
        <v>87</v>
      </c>
      <c r="C152" s="25">
        <v>1910</v>
      </c>
      <c r="D152" s="25">
        <v>0</v>
      </c>
      <c r="E152" s="25">
        <v>2812702</v>
      </c>
      <c r="F152" s="25">
        <v>972582</v>
      </c>
      <c r="G152" s="25">
        <f t="shared" si="23"/>
        <v>3787194</v>
      </c>
      <c r="H152" s="26">
        <v>2.952284946236559</v>
      </c>
      <c r="I152" s="26" t="s">
        <v>206</v>
      </c>
      <c r="J152" s="26">
        <v>4347.5904569892473</v>
      </c>
      <c r="K152" s="26">
        <v>1503.3189516129032</v>
      </c>
      <c r="L152" s="26">
        <f t="shared" si="22"/>
        <v>5853.8616935483869</v>
      </c>
    </row>
    <row r="153" spans="1:12" s="35" customFormat="1">
      <c r="A153" s="34"/>
      <c r="B153" s="34" t="s">
        <v>165</v>
      </c>
      <c r="C153" s="17">
        <v>1910</v>
      </c>
      <c r="D153" s="17"/>
      <c r="E153" s="17">
        <v>182825.63</v>
      </c>
      <c r="F153" s="17">
        <v>115737.258</v>
      </c>
      <c r="G153" s="27">
        <f t="shared" si="23"/>
        <v>300472.88800000004</v>
      </c>
      <c r="H153" s="27">
        <v>2.952284946236559</v>
      </c>
      <c r="I153" s="27"/>
      <c r="J153" s="27">
        <v>282.59337970430107</v>
      </c>
      <c r="K153" s="27">
        <v>178.89495524193549</v>
      </c>
      <c r="L153" s="27">
        <f t="shared" si="22"/>
        <v>464.44061989247314</v>
      </c>
    </row>
    <row r="154" spans="1:12" s="35" customFormat="1">
      <c r="A154" s="34"/>
      <c r="B154" s="34" t="s">
        <v>166</v>
      </c>
      <c r="C154" s="17"/>
      <c r="D154" s="17"/>
      <c r="E154" s="17">
        <v>73130.251999999993</v>
      </c>
      <c r="F154" s="17"/>
      <c r="G154" s="27">
        <f t="shared" si="23"/>
        <v>73130.251999999993</v>
      </c>
      <c r="H154" s="27"/>
      <c r="I154" s="27"/>
      <c r="J154" s="27">
        <v>113.03735188172041</v>
      </c>
      <c r="K154" s="27"/>
      <c r="L154" s="27">
        <f t="shared" si="22"/>
        <v>113.03735188172041</v>
      </c>
    </row>
    <row r="155" spans="1:12" s="35" customFormat="1">
      <c r="A155" s="34"/>
      <c r="B155" s="34" t="s">
        <v>167</v>
      </c>
      <c r="C155" s="17"/>
      <c r="D155" s="17"/>
      <c r="E155" s="17">
        <v>225016.16</v>
      </c>
      <c r="F155" s="17">
        <v>40848.444000000003</v>
      </c>
      <c r="G155" s="27">
        <f t="shared" si="23"/>
        <v>265864.60399999999</v>
      </c>
      <c r="H155" s="27"/>
      <c r="I155" s="27"/>
      <c r="J155" s="27">
        <v>347.80723655913977</v>
      </c>
      <c r="K155" s="27">
        <v>63.139395967741933</v>
      </c>
      <c r="L155" s="27">
        <f t="shared" si="22"/>
        <v>410.94663252688167</v>
      </c>
    </row>
    <row r="156" spans="1:12" s="35" customFormat="1">
      <c r="A156" s="34"/>
      <c r="B156" s="34" t="s">
        <v>168</v>
      </c>
      <c r="C156" s="17"/>
      <c r="D156" s="17"/>
      <c r="E156" s="17">
        <v>945067.87200000009</v>
      </c>
      <c r="F156" s="17">
        <v>214940.622</v>
      </c>
      <c r="G156" s="27">
        <f t="shared" si="23"/>
        <v>1160008.4940000002</v>
      </c>
      <c r="H156" s="27"/>
      <c r="I156" s="27"/>
      <c r="J156" s="27">
        <v>1460.7903935483871</v>
      </c>
      <c r="K156" s="27">
        <v>332.23348830645159</v>
      </c>
      <c r="L156" s="27">
        <f t="shared" si="22"/>
        <v>1793.0238818548387</v>
      </c>
    </row>
    <row r="157" spans="1:12" s="35" customFormat="1">
      <c r="A157" s="34"/>
      <c r="B157" s="34" t="s">
        <v>169</v>
      </c>
      <c r="C157" s="17"/>
      <c r="D157" s="17"/>
      <c r="E157" s="17">
        <v>990071.10400000028</v>
      </c>
      <c r="F157" s="17">
        <v>394868.29199999996</v>
      </c>
      <c r="G157" s="27">
        <f t="shared" si="23"/>
        <v>1384939.3960000002</v>
      </c>
      <c r="H157" s="27"/>
      <c r="I157" s="27"/>
      <c r="J157" s="27">
        <v>1530.3518408602154</v>
      </c>
      <c r="K157" s="27">
        <v>610.34749435483855</v>
      </c>
      <c r="L157" s="27">
        <f t="shared" si="22"/>
        <v>2140.6993352150539</v>
      </c>
    </row>
    <row r="158" spans="1:12" s="35" customFormat="1">
      <c r="A158" s="34"/>
      <c r="B158" s="34" t="s">
        <v>170</v>
      </c>
      <c r="C158" s="17"/>
      <c r="D158" s="17"/>
      <c r="E158" s="17">
        <v>157511.31200000001</v>
      </c>
      <c r="F158" s="17">
        <v>72943.649999999994</v>
      </c>
      <c r="G158" s="27">
        <f t="shared" si="23"/>
        <v>230454.962</v>
      </c>
      <c r="H158" s="27"/>
      <c r="I158" s="27"/>
      <c r="J158" s="27">
        <v>243.46506559139783</v>
      </c>
      <c r="K158" s="27">
        <v>112.74892137096772</v>
      </c>
      <c r="L158" s="27">
        <f t="shared" si="22"/>
        <v>356.21398696236554</v>
      </c>
    </row>
    <row r="159" spans="1:12" s="35" customFormat="1">
      <c r="A159" s="34"/>
      <c r="B159" s="34" t="s">
        <v>171</v>
      </c>
      <c r="C159" s="17"/>
      <c r="D159" s="17"/>
      <c r="E159" s="17">
        <v>143447.802</v>
      </c>
      <c r="F159" s="17">
        <v>47656.518000000004</v>
      </c>
      <c r="G159" s="27">
        <f t="shared" si="23"/>
        <v>191104.32</v>
      </c>
      <c r="H159" s="27"/>
      <c r="I159" s="27"/>
      <c r="J159" s="27">
        <v>221.7271133064516</v>
      </c>
      <c r="K159" s="27">
        <v>73.662628629032255</v>
      </c>
      <c r="L159" s="27">
        <f t="shared" si="22"/>
        <v>295.38974193548387</v>
      </c>
    </row>
    <row r="160" spans="1:12" s="35" customFormat="1">
      <c r="A160" s="34"/>
      <c r="B160" s="34" t="s">
        <v>172</v>
      </c>
      <c r="C160" s="17"/>
      <c r="D160" s="17"/>
      <c r="E160" s="17">
        <v>95631.868000000002</v>
      </c>
      <c r="F160" s="17">
        <v>85587.216</v>
      </c>
      <c r="G160" s="27">
        <f t="shared" si="23"/>
        <v>181219.084</v>
      </c>
      <c r="H160" s="27"/>
      <c r="I160" s="27"/>
      <c r="J160" s="27">
        <v>147.8180755376344</v>
      </c>
      <c r="K160" s="27">
        <v>132.29206774193548</v>
      </c>
      <c r="L160" s="27">
        <f t="shared" si="22"/>
        <v>280.11014327956991</v>
      </c>
    </row>
    <row r="161" spans="1:12" s="35" customFormat="1">
      <c r="A161" s="23">
        <v>48</v>
      </c>
      <c r="B161" s="24" t="s">
        <v>89</v>
      </c>
      <c r="C161" s="25">
        <v>330931</v>
      </c>
      <c r="D161" s="25">
        <v>0</v>
      </c>
      <c r="E161" s="42">
        <v>1361743</v>
      </c>
      <c r="F161" s="25">
        <v>475215</v>
      </c>
      <c r="G161" s="25">
        <f t="shared" si="23"/>
        <v>2167889</v>
      </c>
      <c r="H161" s="26">
        <v>511.51969086021501</v>
      </c>
      <c r="I161" s="26" t="s">
        <v>206</v>
      </c>
      <c r="J161" s="26">
        <v>2104.844690860215</v>
      </c>
      <c r="K161" s="26">
        <v>734.53931451612902</v>
      </c>
      <c r="L161" s="26">
        <f>H161+I161+J161+K161</f>
        <v>3350.903696236559</v>
      </c>
    </row>
    <row r="162" spans="1:12" s="35" customFormat="1">
      <c r="A162" s="34"/>
      <c r="B162" s="34" t="s">
        <v>173</v>
      </c>
      <c r="C162" s="17">
        <v>330931</v>
      </c>
      <c r="D162" s="17">
        <v>0</v>
      </c>
      <c r="E162" s="17">
        <v>1361743</v>
      </c>
      <c r="F162" s="17">
        <v>475215</v>
      </c>
      <c r="G162" s="27">
        <f>G161*100%</f>
        <v>2167889</v>
      </c>
      <c r="H162" s="27">
        <v>511.51969086021501</v>
      </c>
      <c r="I162" s="27"/>
      <c r="J162" s="27">
        <v>2104.844690860215</v>
      </c>
      <c r="K162" s="27">
        <v>734.53931451612902</v>
      </c>
      <c r="L162" s="27">
        <f>SUM(H162:K162)</f>
        <v>3350.903696236559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0</v>
      </c>
      <c r="E163" s="42">
        <v>23722</v>
      </c>
      <c r="F163" s="25">
        <v>2013324</v>
      </c>
      <c r="G163" s="25">
        <f>SUM(C163:F163)</f>
        <v>2037046</v>
      </c>
      <c r="H163" s="26" t="s">
        <v>206</v>
      </c>
      <c r="I163" s="26" t="s">
        <v>206</v>
      </c>
      <c r="J163" s="26">
        <v>36.667069892473116</v>
      </c>
      <c r="K163" s="26">
        <v>3111.9927419354835</v>
      </c>
      <c r="L163" s="26">
        <f t="shared" ref="L163:L202" si="24">SUM(H163:K163)</f>
        <v>3148.6598118279567</v>
      </c>
    </row>
    <row r="164" spans="1:12" s="35" customFormat="1">
      <c r="A164" s="34"/>
      <c r="B164" s="34" t="s">
        <v>174</v>
      </c>
      <c r="C164" s="17"/>
      <c r="D164" s="17">
        <v>0</v>
      </c>
      <c r="E164" s="17">
        <v>23722</v>
      </c>
      <c r="F164" s="17">
        <v>2013324</v>
      </c>
      <c r="G164" s="27">
        <f>G163*100%</f>
        <v>2037046</v>
      </c>
      <c r="H164" s="27"/>
      <c r="I164" s="27" t="s">
        <v>206</v>
      </c>
      <c r="J164" s="27">
        <v>36.667069892473116</v>
      </c>
      <c r="K164" s="27">
        <v>3111.9927419354835</v>
      </c>
      <c r="L164" s="27">
        <f t="shared" si="24"/>
        <v>3148.6598118279567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108960</v>
      </c>
      <c r="F165" s="25">
        <v>187724</v>
      </c>
      <c r="G165" s="25">
        <f>SUM(C165:F165)</f>
        <v>296684</v>
      </c>
      <c r="H165" s="26" t="s">
        <v>206</v>
      </c>
      <c r="I165" s="26" t="s">
        <v>206</v>
      </c>
      <c r="J165" s="26">
        <v>168.41935483870964</v>
      </c>
      <c r="K165" s="26">
        <v>290.16478494623652</v>
      </c>
      <c r="L165" s="26">
        <f t="shared" si="24"/>
        <v>458.58413978494616</v>
      </c>
    </row>
    <row r="166" spans="1:12" s="35" customFormat="1">
      <c r="A166" s="34"/>
      <c r="B166" s="34" t="s">
        <v>175</v>
      </c>
      <c r="C166" s="17"/>
      <c r="D166" s="17"/>
      <c r="E166" s="17">
        <v>108960</v>
      </c>
      <c r="F166" s="17">
        <v>187724</v>
      </c>
      <c r="G166" s="27">
        <f>G165</f>
        <v>296684</v>
      </c>
      <c r="H166" s="27"/>
      <c r="I166" s="27"/>
      <c r="J166" s="27">
        <v>168.41935483870964</v>
      </c>
      <c r="K166" s="27">
        <v>290.16478494623652</v>
      </c>
      <c r="L166" s="27">
        <f t="shared" si="24"/>
        <v>458.58413978494616</v>
      </c>
    </row>
    <row r="167" spans="1:12" s="35" customFormat="1">
      <c r="A167" s="23">
        <v>51</v>
      </c>
      <c r="B167" s="24" t="s">
        <v>95</v>
      </c>
      <c r="C167" s="25">
        <v>1205</v>
      </c>
      <c r="D167" s="25">
        <v>0</v>
      </c>
      <c r="E167" s="42">
        <v>4227768</v>
      </c>
      <c r="F167" s="25">
        <v>725073</v>
      </c>
      <c r="G167" s="25">
        <f>SUM(C167:F167)</f>
        <v>4954046</v>
      </c>
      <c r="H167" s="26">
        <v>1.862567204301075</v>
      </c>
      <c r="I167" s="26" t="s">
        <v>206</v>
      </c>
      <c r="J167" s="26">
        <v>6534.8564516129018</v>
      </c>
      <c r="K167" s="26">
        <v>1120.7445564516127</v>
      </c>
      <c r="L167" s="26">
        <f t="shared" si="24"/>
        <v>7657.4635752688155</v>
      </c>
    </row>
    <row r="168" spans="1:12" s="35" customFormat="1">
      <c r="A168" s="34"/>
      <c r="B168" s="34" t="s">
        <v>176</v>
      </c>
      <c r="C168" s="17">
        <v>1205</v>
      </c>
      <c r="D168" s="17">
        <v>0</v>
      </c>
      <c r="E168" s="17">
        <v>4227768</v>
      </c>
      <c r="F168" s="17">
        <v>725073</v>
      </c>
      <c r="G168" s="27">
        <f>G167*100%</f>
        <v>4954046</v>
      </c>
      <c r="H168" s="27">
        <v>1.862567204301075</v>
      </c>
      <c r="I168" s="27"/>
      <c r="J168" s="27">
        <v>6534.8564516129018</v>
      </c>
      <c r="K168" s="27">
        <v>1120.7445564516127</v>
      </c>
      <c r="L168" s="27">
        <f t="shared" si="24"/>
        <v>7657.4635752688155</v>
      </c>
    </row>
    <row r="169" spans="1:12" s="35" customFormat="1">
      <c r="A169" s="23">
        <v>52</v>
      </c>
      <c r="B169" s="24" t="s">
        <v>97</v>
      </c>
      <c r="C169" s="25">
        <v>689911</v>
      </c>
      <c r="D169" s="25">
        <v>0</v>
      </c>
      <c r="E169" s="25">
        <v>1158797</v>
      </c>
      <c r="F169" s="25">
        <v>1861289</v>
      </c>
      <c r="G169" s="25">
        <f t="shared" ref="G169:G198" si="25">SUM(C169:F169)</f>
        <v>3709997</v>
      </c>
      <c r="H169" s="26">
        <v>1066.394690860215</v>
      </c>
      <c r="I169" s="26" t="s">
        <v>206</v>
      </c>
      <c r="J169" s="26">
        <v>1791.1512768817204</v>
      </c>
      <c r="K169" s="26">
        <v>2876.992405913978</v>
      </c>
      <c r="L169" s="26">
        <f t="shared" si="24"/>
        <v>5734.5383736559133</v>
      </c>
    </row>
    <row r="170" spans="1:12" s="35" customFormat="1">
      <c r="A170" s="34"/>
      <c r="B170" s="34" t="s">
        <v>177</v>
      </c>
      <c r="C170" s="17">
        <v>689911</v>
      </c>
      <c r="D170" s="17"/>
      <c r="E170" s="17">
        <v>974201</v>
      </c>
      <c r="F170" s="17">
        <v>1648305</v>
      </c>
      <c r="G170" s="27">
        <f>SUM(C170:F170)</f>
        <v>3312417</v>
      </c>
      <c r="H170" s="27">
        <v>1066.394690860215</v>
      </c>
      <c r="I170" s="27"/>
      <c r="J170" s="27">
        <v>1505.8214381720429</v>
      </c>
      <c r="K170" s="27">
        <v>2547.7832661290322</v>
      </c>
      <c r="L170" s="27">
        <f t="shared" si="24"/>
        <v>5119.9993951612905</v>
      </c>
    </row>
    <row r="171" spans="1:12" s="35" customFormat="1">
      <c r="A171" s="34"/>
      <c r="B171" s="34" t="s">
        <v>178</v>
      </c>
      <c r="C171" s="17"/>
      <c r="D171" s="17"/>
      <c r="E171" s="17">
        <v>184596</v>
      </c>
      <c r="F171" s="17">
        <v>168086</v>
      </c>
      <c r="G171" s="27">
        <f t="shared" si="25"/>
        <v>352682</v>
      </c>
      <c r="H171" s="27"/>
      <c r="I171" s="27"/>
      <c r="J171" s="27">
        <v>285.3298387096774</v>
      </c>
      <c r="K171" s="27">
        <v>259.81034946236559</v>
      </c>
      <c r="L171" s="27">
        <f t="shared" si="24"/>
        <v>545.14018817204305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44898</v>
      </c>
      <c r="G172" s="27">
        <f t="shared" si="25"/>
        <v>44898</v>
      </c>
      <c r="H172" s="27"/>
      <c r="I172" s="27"/>
      <c r="J172" s="27"/>
      <c r="K172" s="27">
        <v>69.398790322580638</v>
      </c>
      <c r="L172" s="27">
        <f t="shared" si="24"/>
        <v>69.398790322580638</v>
      </c>
    </row>
    <row r="173" spans="1:12" s="35" customFormat="1">
      <c r="A173" s="23">
        <v>53</v>
      </c>
      <c r="B173" s="24" t="s">
        <v>98</v>
      </c>
      <c r="C173" s="25">
        <v>634979</v>
      </c>
      <c r="D173" s="25"/>
      <c r="E173" s="25">
        <v>1681999</v>
      </c>
      <c r="F173" s="25">
        <v>183751</v>
      </c>
      <c r="G173" s="25">
        <f t="shared" si="25"/>
        <v>2500729</v>
      </c>
      <c r="H173" s="26">
        <v>981.48635752688165</v>
      </c>
      <c r="I173" s="26" t="s">
        <v>206</v>
      </c>
      <c r="J173" s="26">
        <v>2599.8640456989247</v>
      </c>
      <c r="K173" s="26">
        <v>284.02372311827952</v>
      </c>
      <c r="L173" s="26">
        <f t="shared" si="24"/>
        <v>3865.3741263440857</v>
      </c>
    </row>
    <row r="174" spans="1:12" s="35" customFormat="1">
      <c r="A174" s="34"/>
      <c r="B174" s="34" t="s">
        <v>180</v>
      </c>
      <c r="C174" s="17">
        <v>634979</v>
      </c>
      <c r="D174" s="17"/>
      <c r="E174" s="17">
        <v>1681999</v>
      </c>
      <c r="F174" s="17">
        <v>183751</v>
      </c>
      <c r="G174" s="27">
        <f t="shared" si="25"/>
        <v>2500729</v>
      </c>
      <c r="H174" s="27">
        <v>981.48635752688165</v>
      </c>
      <c r="I174" s="27"/>
      <c r="J174" s="27">
        <v>2599.8640456989247</v>
      </c>
      <c r="K174" s="27">
        <v>284.02372311827952</v>
      </c>
      <c r="L174" s="27">
        <f t="shared" si="24"/>
        <v>3865.3741263440857</v>
      </c>
    </row>
    <row r="175" spans="1:12" s="35" customFormat="1">
      <c r="A175" s="23">
        <v>54</v>
      </c>
      <c r="B175" s="24" t="s">
        <v>100</v>
      </c>
      <c r="C175" s="25">
        <v>203218</v>
      </c>
      <c r="D175" s="25">
        <v>0</v>
      </c>
      <c r="E175" s="25">
        <v>1751330</v>
      </c>
      <c r="F175" s="25">
        <v>866783</v>
      </c>
      <c r="G175" s="25">
        <f t="shared" si="25"/>
        <v>2821331</v>
      </c>
      <c r="H175" s="26">
        <v>314.11384408602146</v>
      </c>
      <c r="I175" s="26" t="s">
        <v>206</v>
      </c>
      <c r="J175" s="26">
        <v>2707.0288978494618</v>
      </c>
      <c r="K175" s="26">
        <v>1339.7855510752688</v>
      </c>
      <c r="L175" s="26">
        <f t="shared" si="24"/>
        <v>4360.928293010752</v>
      </c>
    </row>
    <row r="176" spans="1:12" s="35" customFormat="1">
      <c r="A176" s="34"/>
      <c r="B176" s="34" t="s">
        <v>181</v>
      </c>
      <c r="C176" s="17"/>
      <c r="D176" s="17"/>
      <c r="E176" s="17">
        <v>262196</v>
      </c>
      <c r="F176" s="17">
        <v>146018</v>
      </c>
      <c r="G176" s="27">
        <f t="shared" si="25"/>
        <v>408214</v>
      </c>
      <c r="H176" s="27"/>
      <c r="I176" s="27"/>
      <c r="J176" s="27">
        <v>405.27607526881718</v>
      </c>
      <c r="K176" s="27">
        <v>225.69986559139781</v>
      </c>
      <c r="L176" s="27">
        <f t="shared" si="24"/>
        <v>630.97594086021502</v>
      </c>
    </row>
    <row r="177" spans="1:12" s="35" customFormat="1">
      <c r="A177" s="34"/>
      <c r="B177" s="34" t="s">
        <v>182</v>
      </c>
      <c r="C177" s="17"/>
      <c r="D177" s="17"/>
      <c r="E177" s="17">
        <v>110009</v>
      </c>
      <c r="F177" s="17">
        <v>132009</v>
      </c>
      <c r="G177" s="27">
        <f t="shared" si="25"/>
        <v>242018</v>
      </c>
      <c r="H177" s="27"/>
      <c r="I177" s="27"/>
      <c r="J177" s="27">
        <v>170.04079301075268</v>
      </c>
      <c r="K177" s="27">
        <v>204.0461693548387</v>
      </c>
      <c r="L177" s="27">
        <f t="shared" si="24"/>
        <v>374.08696236559138</v>
      </c>
    </row>
    <row r="178" spans="1:12" s="35" customFormat="1">
      <c r="A178" s="34"/>
      <c r="B178" s="34" t="s">
        <v>183</v>
      </c>
      <c r="C178" s="17"/>
      <c r="D178" s="17"/>
      <c r="E178" s="17">
        <v>7060</v>
      </c>
      <c r="F178" s="17">
        <v>7297</v>
      </c>
      <c r="G178" s="27">
        <f t="shared" si="25"/>
        <v>14357</v>
      </c>
      <c r="H178" s="27"/>
      <c r="I178" s="27"/>
      <c r="J178" s="27">
        <v>10.912634408602148</v>
      </c>
      <c r="K178" s="27">
        <v>11.278965053763441</v>
      </c>
      <c r="L178" s="27">
        <f t="shared" si="24"/>
        <v>22.191599462365588</v>
      </c>
    </row>
    <row r="179" spans="1:12" s="35" customFormat="1">
      <c r="A179" s="34"/>
      <c r="B179" s="34" t="s">
        <v>184</v>
      </c>
      <c r="C179" s="17"/>
      <c r="D179" s="17"/>
      <c r="E179" s="17">
        <v>35267</v>
      </c>
      <c r="F179" s="17">
        <v>2628</v>
      </c>
      <c r="G179" s="27">
        <f t="shared" si="25"/>
        <v>37895</v>
      </c>
      <c r="H179" s="27"/>
      <c r="I179" s="27"/>
      <c r="J179" s="27">
        <v>54.512163978494613</v>
      </c>
      <c r="K179" s="27">
        <v>4.0620967741935479</v>
      </c>
      <c r="L179" s="27">
        <f t="shared" si="24"/>
        <v>58.574260752688161</v>
      </c>
    </row>
    <row r="180" spans="1:12" s="35" customFormat="1">
      <c r="A180" s="34"/>
      <c r="B180" s="34" t="s">
        <v>210</v>
      </c>
      <c r="C180" s="17"/>
      <c r="D180" s="17"/>
      <c r="E180" s="17"/>
      <c r="F180" s="17">
        <v>6330</v>
      </c>
      <c r="G180" s="27">
        <f t="shared" si="25"/>
        <v>6330</v>
      </c>
      <c r="H180" s="27"/>
      <c r="I180" s="27"/>
      <c r="J180" s="27"/>
      <c r="K180" s="27">
        <v>9.7842741935483861</v>
      </c>
      <c r="L180" s="27">
        <f t="shared" si="24"/>
        <v>9.7842741935483861</v>
      </c>
    </row>
    <row r="181" spans="1:12" s="35" customFormat="1">
      <c r="A181" s="34"/>
      <c r="B181" s="34" t="s">
        <v>186</v>
      </c>
      <c r="C181" s="17"/>
      <c r="D181" s="17"/>
      <c r="E181" s="17">
        <v>367998</v>
      </c>
      <c r="F181" s="17"/>
      <c r="G181" s="27">
        <f t="shared" si="25"/>
        <v>367998</v>
      </c>
      <c r="H181" s="27"/>
      <c r="I181" s="27"/>
      <c r="J181" s="27">
        <v>568.8141129032258</v>
      </c>
      <c r="K181" s="27"/>
      <c r="L181" s="27">
        <f t="shared" si="24"/>
        <v>568.8141129032258</v>
      </c>
    </row>
    <row r="182" spans="1:12" s="35" customFormat="1">
      <c r="A182" s="34"/>
      <c r="B182" s="34" t="s">
        <v>187</v>
      </c>
      <c r="C182" s="17">
        <v>203218</v>
      </c>
      <c r="D182" s="17"/>
      <c r="E182" s="17">
        <v>90981</v>
      </c>
      <c r="F182" s="17">
        <v>16110</v>
      </c>
      <c r="G182" s="27">
        <f t="shared" si="25"/>
        <v>310309</v>
      </c>
      <c r="H182" s="27">
        <v>314.11384408602146</v>
      </c>
      <c r="I182" s="27"/>
      <c r="J182" s="27">
        <v>140.62923387096774</v>
      </c>
      <c r="K182" s="27">
        <v>24.901209677419352</v>
      </c>
      <c r="L182" s="27">
        <f t="shared" si="24"/>
        <v>479.6442876344085</v>
      </c>
    </row>
    <row r="183" spans="1:12" s="35" customFormat="1">
      <c r="A183" s="34"/>
      <c r="B183" s="34" t="s">
        <v>188</v>
      </c>
      <c r="C183" s="17"/>
      <c r="D183" s="17"/>
      <c r="E183" s="17">
        <v>621327</v>
      </c>
      <c r="F183" s="17">
        <v>540951</v>
      </c>
      <c r="G183" s="27">
        <f t="shared" si="25"/>
        <v>1162278</v>
      </c>
      <c r="H183" s="27"/>
      <c r="I183" s="27"/>
      <c r="J183" s="27">
        <v>960.38447580645152</v>
      </c>
      <c r="K183" s="27">
        <v>836.14737903225807</v>
      </c>
      <c r="L183" s="27">
        <f t="shared" si="24"/>
        <v>1796.5318548387095</v>
      </c>
    </row>
    <row r="184" spans="1:12" s="35" customFormat="1">
      <c r="A184" s="34"/>
      <c r="B184" s="34" t="s">
        <v>189</v>
      </c>
      <c r="C184" s="17"/>
      <c r="D184" s="17"/>
      <c r="E184" s="17">
        <v>256492</v>
      </c>
      <c r="F184" s="17">
        <v>15440</v>
      </c>
      <c r="G184" s="27">
        <f t="shared" si="25"/>
        <v>271932</v>
      </c>
      <c r="H184" s="27"/>
      <c r="I184" s="27"/>
      <c r="J184" s="27">
        <v>396.45940860215052</v>
      </c>
      <c r="K184" s="27"/>
      <c r="L184" s="27">
        <f t="shared" si="24"/>
        <v>396.45940860215052</v>
      </c>
    </row>
    <row r="185" spans="1:12" s="35" customFormat="1">
      <c r="A185" s="18">
        <v>55</v>
      </c>
      <c r="B185" s="44" t="s">
        <v>101</v>
      </c>
      <c r="C185" s="20">
        <v>0</v>
      </c>
      <c r="D185" s="20">
        <v>57777</v>
      </c>
      <c r="E185" s="20">
        <v>2365227</v>
      </c>
      <c r="F185" s="20">
        <v>681267</v>
      </c>
      <c r="G185" s="20">
        <f t="shared" si="25"/>
        <v>3104271</v>
      </c>
      <c r="H185" s="21" t="s">
        <v>206</v>
      </c>
      <c r="I185" s="21">
        <v>89.30584677419354</v>
      </c>
      <c r="J185" s="21">
        <v>3655.9288306451608</v>
      </c>
      <c r="K185" s="21">
        <v>1053.0336693548386</v>
      </c>
      <c r="L185" s="21">
        <f t="shared" si="24"/>
        <v>4798.2683467741927</v>
      </c>
    </row>
    <row r="186" spans="1:12" s="35" customFormat="1">
      <c r="A186" s="34"/>
      <c r="B186" s="34" t="s">
        <v>190</v>
      </c>
      <c r="C186" s="17"/>
      <c r="D186" s="17"/>
      <c r="E186" s="17">
        <v>707122</v>
      </c>
      <c r="F186" s="17">
        <v>306020</v>
      </c>
      <c r="G186" s="27">
        <f t="shared" si="25"/>
        <v>1013142</v>
      </c>
      <c r="H186" s="27"/>
      <c r="I186" s="27"/>
      <c r="J186" s="27">
        <v>1092.9977150537634</v>
      </c>
      <c r="K186" s="27">
        <v>473.01478494623655</v>
      </c>
      <c r="L186" s="27">
        <f t="shared" si="24"/>
        <v>1566.0124999999998</v>
      </c>
    </row>
    <row r="187" spans="1:12" s="35" customFormat="1">
      <c r="A187" s="34"/>
      <c r="B187" s="34" t="s">
        <v>191</v>
      </c>
      <c r="C187" s="17"/>
      <c r="D187" s="17"/>
      <c r="E187" s="17">
        <v>559324</v>
      </c>
      <c r="F187" s="17">
        <v>43156</v>
      </c>
      <c r="G187" s="27">
        <f t="shared" si="25"/>
        <v>602480</v>
      </c>
      <c r="H187" s="27"/>
      <c r="I187" s="27"/>
      <c r="J187" s="27">
        <v>864.54650537634404</v>
      </c>
      <c r="K187" s="27">
        <v>66.706182795698922</v>
      </c>
      <c r="L187" s="27">
        <f t="shared" si="24"/>
        <v>931.25268817204301</v>
      </c>
    </row>
    <row r="188" spans="1:12" s="35" customFormat="1">
      <c r="A188" s="34"/>
      <c r="B188" s="34" t="s">
        <v>192</v>
      </c>
      <c r="C188" s="17"/>
      <c r="D188" s="17">
        <v>57777</v>
      </c>
      <c r="E188" s="17">
        <v>327953</v>
      </c>
      <c r="F188" s="17">
        <v>138675</v>
      </c>
      <c r="G188" s="27">
        <f t="shared" si="25"/>
        <v>524405</v>
      </c>
      <c r="H188" s="27"/>
      <c r="I188" s="27">
        <v>89.30584677419354</v>
      </c>
      <c r="J188" s="27">
        <v>506.91659946236558</v>
      </c>
      <c r="K188" s="27">
        <v>214.34979838709677</v>
      </c>
      <c r="L188" s="27">
        <f t="shared" si="24"/>
        <v>810.57224462365593</v>
      </c>
    </row>
    <row r="189" spans="1:12" s="35" customFormat="1">
      <c r="A189" s="34"/>
      <c r="B189" s="34" t="s">
        <v>193</v>
      </c>
      <c r="C189" s="17"/>
      <c r="D189" s="17"/>
      <c r="E189" s="17">
        <v>181550</v>
      </c>
      <c r="F189" s="17">
        <v>26351</v>
      </c>
      <c r="G189" s="27">
        <f t="shared" si="25"/>
        <v>207901</v>
      </c>
      <c r="H189" s="27"/>
      <c r="I189" s="27"/>
      <c r="J189" s="27">
        <v>280.62163978494624</v>
      </c>
      <c r="K189" s="27">
        <v>40.730712365591401</v>
      </c>
      <c r="L189" s="27">
        <f t="shared" si="24"/>
        <v>321.35235215053763</v>
      </c>
    </row>
    <row r="190" spans="1:12" s="35" customFormat="1">
      <c r="A190" s="34"/>
      <c r="B190" s="34" t="s">
        <v>194</v>
      </c>
      <c r="C190" s="17"/>
      <c r="D190" s="17"/>
      <c r="E190" s="17"/>
      <c r="F190" s="17">
        <v>10538</v>
      </c>
      <c r="G190" s="27">
        <f t="shared" si="25"/>
        <v>10538</v>
      </c>
      <c r="H190" s="27"/>
      <c r="I190" s="27"/>
      <c r="J190" s="27"/>
      <c r="K190" s="27">
        <v>16.288575268817205</v>
      </c>
      <c r="L190" s="27">
        <f t="shared" si="24"/>
        <v>16.288575268817205</v>
      </c>
    </row>
    <row r="191" spans="1:12" s="35" customFormat="1" ht="30">
      <c r="A191" s="34"/>
      <c r="B191" s="38" t="s">
        <v>195</v>
      </c>
      <c r="C191" s="17"/>
      <c r="D191" s="17"/>
      <c r="E191" s="17">
        <v>108597</v>
      </c>
      <c r="F191" s="17"/>
      <c r="G191" s="27">
        <f t="shared" si="25"/>
        <v>108597</v>
      </c>
      <c r="H191" s="27"/>
      <c r="I191" s="27"/>
      <c r="J191" s="27">
        <v>167.85826612903224</v>
      </c>
      <c r="K191" s="27"/>
      <c r="L191" s="27">
        <f t="shared" si="24"/>
        <v>167.85826612903224</v>
      </c>
    </row>
    <row r="192" spans="1:12" s="35" customFormat="1">
      <c r="A192" s="34"/>
      <c r="B192" s="34" t="s">
        <v>196</v>
      </c>
      <c r="C192" s="17"/>
      <c r="D192" s="17"/>
      <c r="E192" s="17">
        <v>447182</v>
      </c>
      <c r="F192" s="17">
        <v>145950</v>
      </c>
      <c r="G192" s="27">
        <f t="shared" si="25"/>
        <v>593132</v>
      </c>
      <c r="H192" s="27"/>
      <c r="I192" s="27"/>
      <c r="J192" s="27">
        <v>691.20873655913965</v>
      </c>
      <c r="K192" s="27">
        <v>225.5947580645161</v>
      </c>
      <c r="L192" s="27">
        <f t="shared" si="24"/>
        <v>916.80349462365575</v>
      </c>
    </row>
    <row r="193" spans="1:12" s="35" customFormat="1">
      <c r="A193" s="34"/>
      <c r="B193" s="34" t="s">
        <v>197</v>
      </c>
      <c r="C193" s="17"/>
      <c r="D193" s="17"/>
      <c r="E193" s="17">
        <v>11999</v>
      </c>
      <c r="F193" s="17"/>
      <c r="G193" s="27">
        <f t="shared" si="25"/>
        <v>11999</v>
      </c>
      <c r="H193" s="27"/>
      <c r="I193" s="27"/>
      <c r="J193" s="27">
        <v>18.546841397849462</v>
      </c>
      <c r="K193" s="27"/>
      <c r="L193" s="27">
        <f t="shared" si="24"/>
        <v>18.546841397849462</v>
      </c>
    </row>
    <row r="194" spans="1:12" s="35" customFormat="1">
      <c r="A194" s="34"/>
      <c r="B194" s="34" t="s">
        <v>198</v>
      </c>
      <c r="C194" s="17"/>
      <c r="D194" s="17"/>
      <c r="E194" s="17">
        <v>21500</v>
      </c>
      <c r="F194" s="17">
        <v>10577</v>
      </c>
      <c r="G194" s="27">
        <f t="shared" si="25"/>
        <v>32077</v>
      </c>
      <c r="H194" s="27"/>
      <c r="I194" s="27"/>
      <c r="J194" s="27">
        <v>33.232526881720425</v>
      </c>
      <c r="K194" s="27">
        <v>16.348857526881719</v>
      </c>
      <c r="L194" s="27">
        <f t="shared" si="24"/>
        <v>49.581384408602148</v>
      </c>
    </row>
    <row r="195" spans="1:12">
      <c r="A195" s="45">
        <v>56</v>
      </c>
      <c r="B195" s="46" t="s">
        <v>103</v>
      </c>
      <c r="C195" s="47">
        <v>97397</v>
      </c>
      <c r="D195" s="47">
        <v>0</v>
      </c>
      <c r="E195" s="47">
        <v>3021768</v>
      </c>
      <c r="F195" s="47">
        <v>1976466</v>
      </c>
      <c r="G195" s="47">
        <f t="shared" si="25"/>
        <v>5095631</v>
      </c>
      <c r="H195" s="48">
        <v>150.546438172043</v>
      </c>
      <c r="I195" s="48" t="s">
        <v>206</v>
      </c>
      <c r="J195" s="48">
        <v>4670.7435483870968</v>
      </c>
      <c r="K195" s="48">
        <v>3055.0213709677419</v>
      </c>
      <c r="L195" s="48">
        <f t="shared" si="24"/>
        <v>7876.3113575268817</v>
      </c>
    </row>
    <row r="196" spans="1:12">
      <c r="A196" s="49"/>
      <c r="B196" s="50" t="s">
        <v>199</v>
      </c>
      <c r="C196" s="51"/>
      <c r="D196" s="51">
        <v>0</v>
      </c>
      <c r="E196" s="51">
        <v>2087833</v>
      </c>
      <c r="F196" s="51">
        <v>1316439</v>
      </c>
      <c r="G196" s="51">
        <f t="shared" si="25"/>
        <v>3404272</v>
      </c>
      <c r="H196" s="52"/>
      <c r="I196" s="52" t="s">
        <v>206</v>
      </c>
      <c r="J196" s="52">
        <v>3227.1612231182794</v>
      </c>
      <c r="K196" s="52">
        <v>2034.8183467741933</v>
      </c>
      <c r="L196" s="52">
        <f t="shared" si="24"/>
        <v>5261.9795698924727</v>
      </c>
    </row>
    <row r="197" spans="1:12">
      <c r="A197" s="49"/>
      <c r="B197" s="50" t="s">
        <v>200</v>
      </c>
      <c r="C197" s="51">
        <v>97397</v>
      </c>
      <c r="D197" s="51"/>
      <c r="E197" s="51">
        <v>933935</v>
      </c>
      <c r="F197" s="51">
        <v>660027</v>
      </c>
      <c r="G197" s="51">
        <f t="shared" si="25"/>
        <v>1691359</v>
      </c>
      <c r="H197" s="52">
        <v>150.546438172043</v>
      </c>
      <c r="I197" s="52"/>
      <c r="J197" s="52">
        <v>1443.5823252688172</v>
      </c>
      <c r="K197" s="52">
        <v>1020.2030241935483</v>
      </c>
      <c r="L197" s="52">
        <f t="shared" si="24"/>
        <v>2614.3317876344086</v>
      </c>
    </row>
    <row r="198" spans="1:12">
      <c r="A198" s="53">
        <v>57</v>
      </c>
      <c r="B198" s="54" t="s">
        <v>104</v>
      </c>
      <c r="C198" s="55">
        <v>396555</v>
      </c>
      <c r="D198" s="55">
        <v>0</v>
      </c>
      <c r="E198" s="55">
        <v>737046</v>
      </c>
      <c r="F198" s="55">
        <v>692397</v>
      </c>
      <c r="G198" s="55">
        <f t="shared" si="25"/>
        <v>1825998</v>
      </c>
      <c r="H198" s="56">
        <v>612.95463709677415</v>
      </c>
      <c r="I198" s="56" t="s">
        <v>206</v>
      </c>
      <c r="J198" s="56">
        <v>1139.2512096774192</v>
      </c>
      <c r="K198" s="56">
        <v>1070.2372983870966</v>
      </c>
      <c r="L198" s="56">
        <f t="shared" si="24"/>
        <v>2822.44314516129</v>
      </c>
    </row>
    <row r="199" spans="1:12">
      <c r="A199" s="57"/>
      <c r="B199" s="58" t="s">
        <v>201</v>
      </c>
      <c r="C199" s="59">
        <v>396555</v>
      </c>
      <c r="D199" s="59"/>
      <c r="E199" s="59">
        <v>81075.06</v>
      </c>
      <c r="F199" s="59">
        <v>83087.64</v>
      </c>
      <c r="G199" s="59">
        <f>SUM(C199:F199)</f>
        <v>560717.69999999995</v>
      </c>
      <c r="H199" s="9">
        <v>612.95463709677415</v>
      </c>
      <c r="I199" s="9"/>
      <c r="J199" s="9">
        <v>125.31763306451612</v>
      </c>
      <c r="K199" s="9">
        <v>128.42847580645159</v>
      </c>
      <c r="L199" s="9">
        <f t="shared" si="24"/>
        <v>866.70074596774191</v>
      </c>
    </row>
    <row r="200" spans="1:12">
      <c r="A200" s="60"/>
      <c r="B200" s="58" t="s">
        <v>202</v>
      </c>
      <c r="C200" s="61"/>
      <c r="D200" s="61"/>
      <c r="E200" s="61">
        <v>655970.94000000006</v>
      </c>
      <c r="F200" s="61">
        <v>609309.36</v>
      </c>
      <c r="G200" s="59">
        <f>SUM(C200:F200)</f>
        <v>1265280.3</v>
      </c>
      <c r="H200" s="62"/>
      <c r="I200" s="62"/>
      <c r="J200" s="62">
        <v>1013.9335766129033</v>
      </c>
      <c r="K200" s="62">
        <v>941.80882258064514</v>
      </c>
      <c r="L200" s="9">
        <f t="shared" si="24"/>
        <v>1955.7423991935484</v>
      </c>
    </row>
    <row r="201" spans="1:12">
      <c r="A201" s="63">
        <v>58</v>
      </c>
      <c r="B201" s="64" t="s">
        <v>106</v>
      </c>
      <c r="C201" s="65">
        <v>1633478</v>
      </c>
      <c r="D201" s="65">
        <v>0</v>
      </c>
      <c r="E201" s="65">
        <v>2413487</v>
      </c>
      <c r="F201" s="65">
        <v>1281235</v>
      </c>
      <c r="G201" s="65">
        <f>SUM(C201:F201)</f>
        <v>5328200</v>
      </c>
      <c r="H201" s="13">
        <v>2524.865188172043</v>
      </c>
      <c r="I201" s="13" t="s">
        <v>206</v>
      </c>
      <c r="J201" s="13">
        <v>3730.524260752688</v>
      </c>
      <c r="K201" s="13">
        <v>1980.4035618279568</v>
      </c>
      <c r="L201" s="13">
        <f t="shared" si="24"/>
        <v>8235.7930107526881</v>
      </c>
    </row>
    <row r="202" spans="1:12">
      <c r="A202" s="66"/>
      <c r="B202" s="67" t="s">
        <v>203</v>
      </c>
      <c r="C202" s="68">
        <v>1633478</v>
      </c>
      <c r="D202" s="68">
        <v>0</v>
      </c>
      <c r="E202" s="68">
        <v>2413487</v>
      </c>
      <c r="F202" s="68">
        <v>1281235</v>
      </c>
      <c r="G202" s="68">
        <f>SUM(C202:F202)</f>
        <v>5328200</v>
      </c>
      <c r="H202" s="30">
        <v>2524.865188172043</v>
      </c>
      <c r="I202" s="30" t="s">
        <v>206</v>
      </c>
      <c r="J202" s="30">
        <v>3730.524260752688</v>
      </c>
      <c r="K202" s="30">
        <v>1980.4035618279568</v>
      </c>
      <c r="L202" s="30">
        <f t="shared" si="24"/>
        <v>8235.7930107526881</v>
      </c>
    </row>
    <row r="203" spans="1:12">
      <c r="B203" s="69" t="s">
        <v>107</v>
      </c>
      <c r="C203" s="70">
        <f t="shared" ref="C203:I203" si="26">C7+C9+C14+C16+C19+C24+C30+C32+C34+C41+C43+C46+C48+C50+C57+C59+C61+C63+C67+C69+C72+C75+C77+C80+C82+C89+C96+C98+C101+C103+C105+C107+C109+C111+C114+C116+C118+C126+C128+C130+C132+C135+C137+C144+C148+C150+C152+C161+C163+C165+C167+C169+C173+C175+C185+C195+C198+C201</f>
        <v>19991628</v>
      </c>
      <c r="D203" s="70">
        <f t="shared" si="26"/>
        <v>3095805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118757529.3584</v>
      </c>
      <c r="F203" s="70">
        <f t="shared" ref="F203" si="27">F7+F9+F14+F16+F19+F24+F30+F32+F34+F41+F43+F46+F48+F50+F57+F59+F61+F63+F67+F69+F72+F75+F77+F80+F82+F89+F96+F98+F101+F103+F105+F107+F109+F111+F114+F116+F118+F126+F128+F130+F132+F135+F137+F144+F148+F150+F152+F161+F163+F165+F167+F169+F173+F175+F185+F195+F198+F201</f>
        <v>59406901</v>
      </c>
      <c r="G203" s="71">
        <f>C203+D203+E203+F203</f>
        <v>201251863.35839999</v>
      </c>
      <c r="H203" s="72">
        <f t="shared" si="26"/>
        <v>30901.03790322581</v>
      </c>
      <c r="I203" s="72">
        <f t="shared" si="26"/>
        <v>4785.1824596774195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183563.38543301076</v>
      </c>
      <c r="K203" s="72">
        <f t="shared" ref="K203" si="28">K7+K9+K14+K16+K19+K24+K30+K32+K34+K41+K43+K46+K48+K50+K57+K59+K61+K63+K67+K69+K72+K75+K77+K80+K82+K89+K96+K98+K101+K103+K105+K107+K109+K111+K114+K116+K118+K126+K128+K130+K132+K135+K137+K144+K148+K150+K152+K161+K163+K165+K167+K169+K173+K175+K185+K195+K198+K201</f>
        <v>91825.182997311858</v>
      </c>
      <c r="L203" s="72">
        <f>H203+I203+J203+K203</f>
        <v>311074.78879322583</v>
      </c>
    </row>
    <row r="204" spans="1:12">
      <c r="C204" s="2" t="s">
        <v>204</v>
      </c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178" activePane="bottomRight" state="frozen"/>
      <selection pane="topRight" activeCell="I1" sqref="I1"/>
      <selection pane="bottomLeft" activeCell="A29" sqref="A29"/>
      <selection pane="bottomRight" activeCell="O17" sqref="O17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214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78" t="s">
        <v>10</v>
      </c>
      <c r="H6" s="78" t="s">
        <v>6</v>
      </c>
      <c r="I6" s="78" t="s">
        <v>7</v>
      </c>
      <c r="J6" s="78" t="s">
        <v>8</v>
      </c>
      <c r="K6" s="78" t="s">
        <v>9</v>
      </c>
      <c r="L6" s="78" t="s">
        <v>10</v>
      </c>
    </row>
    <row r="7" spans="1:13" s="14" customFormat="1">
      <c r="A7" s="10">
        <v>1</v>
      </c>
      <c r="B7" s="11" t="s">
        <v>11</v>
      </c>
      <c r="C7" s="12">
        <v>695214</v>
      </c>
      <c r="D7" s="12">
        <v>231523</v>
      </c>
      <c r="E7" s="12">
        <v>2029921</v>
      </c>
      <c r="F7" s="12">
        <v>509147</v>
      </c>
      <c r="G7" s="12">
        <f>SUM(C7:F7)</f>
        <v>3465805</v>
      </c>
      <c r="H7" s="13">
        <v>1074.5915322580645</v>
      </c>
      <c r="I7" s="13">
        <v>357.86485215053762</v>
      </c>
      <c r="J7" s="13">
        <v>3137.6467069892474</v>
      </c>
      <c r="K7" s="13">
        <v>786.98797043010745</v>
      </c>
      <c r="L7" s="13">
        <f>H7+I7+J7+K7</f>
        <v>5357.0910618279568</v>
      </c>
    </row>
    <row r="8" spans="1:13" s="14" customFormat="1">
      <c r="A8" s="15"/>
      <c r="B8" s="16" t="s">
        <v>13</v>
      </c>
      <c r="C8" s="17">
        <v>695214</v>
      </c>
      <c r="D8" s="17">
        <v>231523</v>
      </c>
      <c r="E8" s="17">
        <v>2029921</v>
      </c>
      <c r="F8" s="17">
        <v>509147</v>
      </c>
      <c r="G8" s="17">
        <f t="shared" ref="G8:L8" si="0">G7</f>
        <v>3465805</v>
      </c>
      <c r="H8" s="17">
        <v>1074.5915322580645</v>
      </c>
      <c r="I8" s="17"/>
      <c r="J8" s="17">
        <v>3137.6467069892474</v>
      </c>
      <c r="K8" s="17">
        <v>786.98797043010745</v>
      </c>
      <c r="L8" s="17">
        <f t="shared" si="0"/>
        <v>5357.0910618279568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444939</v>
      </c>
      <c r="F9" s="20">
        <v>558786</v>
      </c>
      <c r="G9" s="20">
        <f>SUM(C9:F9)</f>
        <v>1003725</v>
      </c>
      <c r="H9" s="21" t="s">
        <v>206</v>
      </c>
      <c r="I9" s="21" t="s">
        <v>206</v>
      </c>
      <c r="J9" s="21">
        <v>687.74173387096766</v>
      </c>
      <c r="K9" s="21">
        <v>863.71491935483857</v>
      </c>
      <c r="L9" s="21">
        <f t="shared" ref="L9:L30" si="1">H9+I9+J9+K9</f>
        <v>1551.4566532258063</v>
      </c>
    </row>
    <row r="10" spans="1:13" s="14" customFormat="1">
      <c r="A10" s="16"/>
      <c r="B10" s="16" t="s">
        <v>16</v>
      </c>
      <c r="C10" s="17"/>
      <c r="D10" s="17"/>
      <c r="E10" s="17">
        <v>24471.645</v>
      </c>
      <c r="F10" s="17">
        <v>279393</v>
      </c>
      <c r="G10" s="17">
        <f>E10+F10</f>
        <v>303864.64500000002</v>
      </c>
      <c r="H10" s="17"/>
      <c r="I10" s="17"/>
      <c r="J10" s="17">
        <v>37.825795362903222</v>
      </c>
      <c r="K10" s="17">
        <v>431.85745967741929</v>
      </c>
      <c r="L10" s="17">
        <f t="shared" si="1"/>
        <v>469.68325504032248</v>
      </c>
    </row>
    <row r="11" spans="1:13" s="14" customFormat="1">
      <c r="A11" s="16"/>
      <c r="B11" s="16" t="s">
        <v>18</v>
      </c>
      <c r="C11" s="17"/>
      <c r="D11" s="17"/>
      <c r="E11" s="17">
        <v>258064.62</v>
      </c>
      <c r="F11" s="17">
        <v>273805.14</v>
      </c>
      <c r="G11" s="17">
        <f>E11+F11</f>
        <v>531869.76</v>
      </c>
      <c r="H11" s="17"/>
      <c r="I11" s="17"/>
      <c r="J11" s="17">
        <v>398.8902056451613</v>
      </c>
      <c r="K11" s="17">
        <v>423.220310483871</v>
      </c>
      <c r="L11" s="17">
        <f t="shared" si="1"/>
        <v>822.11051612903225</v>
      </c>
    </row>
    <row r="12" spans="1:13" s="14" customFormat="1">
      <c r="A12" s="16"/>
      <c r="B12" s="16" t="s">
        <v>20</v>
      </c>
      <c r="C12" s="17"/>
      <c r="D12" s="17"/>
      <c r="E12" s="17">
        <v>48943.29</v>
      </c>
      <c r="F12" s="17">
        <v>5587.86</v>
      </c>
      <c r="G12" s="17">
        <f>E12+F12</f>
        <v>54531.15</v>
      </c>
      <c r="H12" s="17"/>
      <c r="I12" s="17"/>
      <c r="J12" s="17">
        <v>75.651590725806443</v>
      </c>
      <c r="K12" s="17">
        <v>8.6371491935483853</v>
      </c>
      <c r="L12" s="17">
        <f t="shared" si="1"/>
        <v>84.288739919354825</v>
      </c>
    </row>
    <row r="13" spans="1:13" s="14" customFormat="1">
      <c r="A13" s="22"/>
      <c r="B13" s="22" t="s">
        <v>22</v>
      </c>
      <c r="C13" s="17"/>
      <c r="D13" s="17"/>
      <c r="E13" s="17">
        <v>113459.44500000001</v>
      </c>
      <c r="F13" s="17"/>
      <c r="G13" s="17">
        <f>E13+F13</f>
        <v>113459.44500000001</v>
      </c>
      <c r="H13" s="17"/>
      <c r="I13" s="17"/>
      <c r="J13" s="17">
        <v>175.37414213709678</v>
      </c>
      <c r="K13" s="17"/>
      <c r="L13" s="17">
        <f t="shared" si="1"/>
        <v>175.37414213709678</v>
      </c>
    </row>
    <row r="14" spans="1:13" s="14" customFormat="1">
      <c r="A14" s="23">
        <v>3</v>
      </c>
      <c r="B14" s="24" t="s">
        <v>14</v>
      </c>
      <c r="C14" s="25">
        <v>16537</v>
      </c>
      <c r="D14" s="25">
        <v>0</v>
      </c>
      <c r="E14" s="25">
        <v>1402777</v>
      </c>
      <c r="F14" s="25">
        <v>1548180</v>
      </c>
      <c r="G14" s="25">
        <f>SUM(C14:F14)</f>
        <v>2967494</v>
      </c>
      <c r="H14" s="26">
        <v>25.561223118279568</v>
      </c>
      <c r="I14" s="26" t="s">
        <v>206</v>
      </c>
      <c r="J14" s="26">
        <v>2168.2709005376341</v>
      </c>
      <c r="K14" s="26">
        <v>2393.0201612903224</v>
      </c>
      <c r="L14" s="26">
        <f t="shared" si="1"/>
        <v>4586.8522849462361</v>
      </c>
    </row>
    <row r="15" spans="1:13" s="14" customFormat="1">
      <c r="A15" s="16"/>
      <c r="B15" s="16" t="s">
        <v>25</v>
      </c>
      <c r="C15" s="17"/>
      <c r="D15" s="17"/>
      <c r="E15" s="17">
        <v>1402777</v>
      </c>
      <c r="F15" s="17">
        <v>1548180</v>
      </c>
      <c r="G15" s="17">
        <f>F15+E15</f>
        <v>2950957</v>
      </c>
      <c r="H15" s="17"/>
      <c r="I15" s="17"/>
      <c r="J15" s="17">
        <v>2168.2709005376341</v>
      </c>
      <c r="K15" s="17">
        <v>2393.0201612903224</v>
      </c>
      <c r="L15" s="17">
        <f t="shared" si="1"/>
        <v>4561.2910618279566</v>
      </c>
    </row>
    <row r="16" spans="1:13" s="14" customFormat="1">
      <c r="A16" s="23">
        <v>4</v>
      </c>
      <c r="B16" s="24" t="s">
        <v>15</v>
      </c>
      <c r="C16" s="25">
        <v>339577</v>
      </c>
      <c r="D16" s="25">
        <v>7360</v>
      </c>
      <c r="E16" s="25">
        <v>1718789</v>
      </c>
      <c r="F16" s="25">
        <v>622146</v>
      </c>
      <c r="G16" s="25">
        <f>SUM(C16:F16)</f>
        <v>2687872</v>
      </c>
      <c r="H16" s="26">
        <v>524.88380376344082</v>
      </c>
      <c r="I16" s="26">
        <v>11.376344086021504</v>
      </c>
      <c r="J16" s="26">
        <v>2656.7303091397848</v>
      </c>
      <c r="K16" s="26">
        <v>961.65040322580637</v>
      </c>
      <c r="L16" s="26">
        <f t="shared" si="1"/>
        <v>4154.6408602150532</v>
      </c>
    </row>
    <row r="17" spans="1:12" s="14" customFormat="1">
      <c r="A17" s="16"/>
      <c r="B17" s="16" t="s">
        <v>28</v>
      </c>
      <c r="C17" s="17">
        <v>339577</v>
      </c>
      <c r="D17" s="17">
        <v>7360</v>
      </c>
      <c r="E17" s="17">
        <v>517961</v>
      </c>
      <c r="F17" s="17">
        <v>108509</v>
      </c>
      <c r="G17" s="17">
        <f>SUM(C17:F17)</f>
        <v>973407</v>
      </c>
      <c r="H17" s="17">
        <v>524.88380376344082</v>
      </c>
      <c r="I17" s="17"/>
      <c r="J17" s="17">
        <v>800.61176075268804</v>
      </c>
      <c r="K17" s="17">
        <v>167.72224462365591</v>
      </c>
      <c r="L17" s="17">
        <f t="shared" si="1"/>
        <v>1493.217809139785</v>
      </c>
    </row>
    <row r="18" spans="1:12" s="14" customFormat="1">
      <c r="A18" s="16"/>
      <c r="B18" s="16" t="s">
        <v>30</v>
      </c>
      <c r="C18" s="17"/>
      <c r="D18" s="17"/>
      <c r="E18" s="17">
        <v>1200828</v>
      </c>
      <c r="F18" s="17">
        <v>513637</v>
      </c>
      <c r="G18" s="17">
        <f t="shared" ref="G18:G30" si="2">SUM(C18:F18)</f>
        <v>1714465</v>
      </c>
      <c r="H18" s="17"/>
      <c r="I18" s="17"/>
      <c r="J18" s="17">
        <v>1856.1185483870966</v>
      </c>
      <c r="K18" s="17">
        <v>793.92815860215046</v>
      </c>
      <c r="L18" s="17">
        <f t="shared" si="1"/>
        <v>2650.046706989247</v>
      </c>
    </row>
    <row r="19" spans="1:12" s="14" customFormat="1">
      <c r="A19" s="23">
        <v>5</v>
      </c>
      <c r="B19" s="24" t="s">
        <v>17</v>
      </c>
      <c r="C19" s="25">
        <v>323060</v>
      </c>
      <c r="D19" s="25">
        <v>180516</v>
      </c>
      <c r="E19" s="25">
        <v>5788297</v>
      </c>
      <c r="F19" s="25">
        <v>2535567</v>
      </c>
      <c r="G19" s="25">
        <f t="shared" si="2"/>
        <v>8827440</v>
      </c>
      <c r="H19" s="26">
        <v>499.35349462365593</v>
      </c>
      <c r="I19" s="26">
        <v>279.02338709677417</v>
      </c>
      <c r="J19" s="26">
        <v>8946.9644489247294</v>
      </c>
      <c r="K19" s="26">
        <v>3919.2231854838706</v>
      </c>
      <c r="L19" s="26">
        <f t="shared" si="1"/>
        <v>13644.56451612903</v>
      </c>
    </row>
    <row r="20" spans="1:12" s="14" customFormat="1">
      <c r="A20" s="16"/>
      <c r="B20" s="16" t="s">
        <v>33</v>
      </c>
      <c r="C20" s="17">
        <v>323060</v>
      </c>
      <c r="D20" s="17">
        <v>180516</v>
      </c>
      <c r="E20" s="17">
        <v>1852255</v>
      </c>
      <c r="F20" s="17">
        <v>152134</v>
      </c>
      <c r="G20" s="17">
        <f t="shared" si="2"/>
        <v>2507965</v>
      </c>
      <c r="H20" s="17">
        <v>499.35349462365593</v>
      </c>
      <c r="I20" s="17">
        <v>279.02338709677417</v>
      </c>
      <c r="J20" s="17">
        <v>2863.0285618279568</v>
      </c>
      <c r="K20" s="17">
        <v>235.15336021505374</v>
      </c>
      <c r="L20" s="17">
        <f t="shared" si="1"/>
        <v>3876.5588037634407</v>
      </c>
    </row>
    <row r="21" spans="1:12" s="14" customFormat="1">
      <c r="A21" s="16"/>
      <c r="B21" s="16" t="s">
        <v>35</v>
      </c>
      <c r="C21" s="17"/>
      <c r="D21" s="17"/>
      <c r="E21" s="17">
        <v>1678606</v>
      </c>
      <c r="F21" s="17">
        <v>1318495</v>
      </c>
      <c r="G21" s="17">
        <f t="shared" si="2"/>
        <v>2997101</v>
      </c>
      <c r="H21" s="17"/>
      <c r="I21" s="17"/>
      <c r="J21" s="17">
        <v>2594.6194892473118</v>
      </c>
      <c r="K21" s="17">
        <v>2037.9963037634407</v>
      </c>
      <c r="L21" s="17">
        <f t="shared" si="1"/>
        <v>4632.6157930107529</v>
      </c>
    </row>
    <row r="22" spans="1:12" s="14" customFormat="1">
      <c r="A22" s="16"/>
      <c r="B22" s="16" t="s">
        <v>37</v>
      </c>
      <c r="C22" s="17"/>
      <c r="D22" s="17"/>
      <c r="E22" s="17">
        <v>1910138</v>
      </c>
      <c r="F22" s="17">
        <v>684603</v>
      </c>
      <c r="G22" s="17">
        <f t="shared" si="2"/>
        <v>2594741</v>
      </c>
      <c r="H22" s="17"/>
      <c r="I22" s="17"/>
      <c r="J22" s="17">
        <v>2952.4982526881718</v>
      </c>
      <c r="K22" s="17">
        <v>1058.1901209677419</v>
      </c>
      <c r="L22" s="17">
        <f t="shared" si="1"/>
        <v>4010.6883736559139</v>
      </c>
    </row>
    <row r="23" spans="1:12" s="14" customFormat="1">
      <c r="A23" s="16"/>
      <c r="B23" s="16" t="s">
        <v>39</v>
      </c>
      <c r="C23" s="17"/>
      <c r="D23" s="17"/>
      <c r="E23" s="17">
        <v>347298</v>
      </c>
      <c r="F23" s="17">
        <v>380335</v>
      </c>
      <c r="G23" s="17">
        <f t="shared" si="2"/>
        <v>727633</v>
      </c>
      <c r="H23" s="17"/>
      <c r="I23" s="17"/>
      <c r="J23" s="17">
        <v>536.81814516129032</v>
      </c>
      <c r="K23" s="17">
        <v>587.88340053763432</v>
      </c>
      <c r="L23" s="17">
        <f t="shared" si="1"/>
        <v>1124.7015456989247</v>
      </c>
    </row>
    <row r="24" spans="1:12" s="14" customFormat="1" ht="15.75" customHeight="1">
      <c r="A24" s="23">
        <v>6</v>
      </c>
      <c r="B24" s="24" t="s">
        <v>19</v>
      </c>
      <c r="C24" s="25">
        <v>11719</v>
      </c>
      <c r="D24" s="25">
        <v>0</v>
      </c>
      <c r="E24" s="25">
        <v>1089457</v>
      </c>
      <c r="F24" s="25">
        <v>992607</v>
      </c>
      <c r="G24" s="25">
        <f t="shared" si="2"/>
        <v>2093783</v>
      </c>
      <c r="H24" s="26">
        <v>18.11404569892473</v>
      </c>
      <c r="I24" s="26" t="s">
        <v>206</v>
      </c>
      <c r="J24" s="26">
        <v>1683.9725134408602</v>
      </c>
      <c r="K24" s="26">
        <v>1534.2715725806449</v>
      </c>
      <c r="L24" s="26">
        <f t="shared" si="1"/>
        <v>3236.3581317204298</v>
      </c>
    </row>
    <row r="25" spans="1:12" s="14" customFormat="1">
      <c r="A25" s="16"/>
      <c r="B25" s="16" t="s">
        <v>42</v>
      </c>
      <c r="C25" s="17">
        <v>11719</v>
      </c>
      <c r="D25" s="17"/>
      <c r="E25" s="17">
        <v>51204.478999999999</v>
      </c>
      <c r="F25" s="17">
        <v>69482.490000000005</v>
      </c>
      <c r="G25" s="17">
        <f t="shared" si="2"/>
        <v>132405.96900000001</v>
      </c>
      <c r="H25" s="17">
        <v>18.11404569892473</v>
      </c>
      <c r="I25" s="17"/>
      <c r="J25" s="17">
        <v>79.146708131720416</v>
      </c>
      <c r="K25" s="17">
        <v>107.39901008064516</v>
      </c>
      <c r="L25" s="17">
        <f t="shared" si="1"/>
        <v>204.6597639112903</v>
      </c>
    </row>
    <row r="26" spans="1:12" s="14" customFormat="1">
      <c r="A26" s="16"/>
      <c r="B26" s="16" t="s">
        <v>44</v>
      </c>
      <c r="C26" s="17"/>
      <c r="D26" s="17"/>
      <c r="E26" s="17">
        <v>367147.00900000002</v>
      </c>
      <c r="F26" s="17">
        <v>266018.67600000004</v>
      </c>
      <c r="G26" s="17">
        <f t="shared" si="2"/>
        <v>633165.68500000006</v>
      </c>
      <c r="H26" s="17"/>
      <c r="I26" s="17"/>
      <c r="J26" s="17">
        <v>567.49873702956984</v>
      </c>
      <c r="K26" s="17">
        <v>411.18478145161293</v>
      </c>
      <c r="L26" s="17">
        <f t="shared" si="1"/>
        <v>978.68351848118277</v>
      </c>
    </row>
    <row r="27" spans="1:12" s="14" customFormat="1">
      <c r="A27" s="16"/>
      <c r="B27" s="16" t="s">
        <v>46</v>
      </c>
      <c r="C27" s="17"/>
      <c r="D27" s="17"/>
      <c r="E27" s="17">
        <v>61009.592000000004</v>
      </c>
      <c r="F27" s="17">
        <v>33748.637999999999</v>
      </c>
      <c r="G27" s="17">
        <f t="shared" si="2"/>
        <v>94758.23000000001</v>
      </c>
      <c r="H27" s="17"/>
      <c r="I27" s="17"/>
      <c r="J27" s="17">
        <v>94.302460752688162</v>
      </c>
      <c r="K27" s="17">
        <v>52.165233467741928</v>
      </c>
      <c r="L27" s="17">
        <f t="shared" si="1"/>
        <v>146.46769422043008</v>
      </c>
    </row>
    <row r="28" spans="1:12" s="14" customFormat="1">
      <c r="A28" s="16"/>
      <c r="B28" s="16" t="s">
        <v>48</v>
      </c>
      <c r="C28" s="17"/>
      <c r="D28" s="17"/>
      <c r="E28" s="17">
        <v>18520.769</v>
      </c>
      <c r="F28" s="17">
        <v>23822.567999999999</v>
      </c>
      <c r="G28" s="17">
        <f t="shared" si="2"/>
        <v>42343.337</v>
      </c>
      <c r="H28" s="17"/>
      <c r="I28" s="17"/>
      <c r="J28" s="17">
        <v>28.627532728494621</v>
      </c>
      <c r="K28" s="17">
        <v>36.822517741935485</v>
      </c>
      <c r="L28" s="17">
        <f t="shared" si="1"/>
        <v>65.450050470430114</v>
      </c>
    </row>
    <row r="29" spans="1:12" s="14" customFormat="1">
      <c r="A29" s="16"/>
      <c r="B29" s="16" t="s">
        <v>50</v>
      </c>
      <c r="C29" s="17"/>
      <c r="D29" s="17"/>
      <c r="E29" s="17">
        <v>591575.15099999995</v>
      </c>
      <c r="F29" s="17">
        <v>599534.62800000003</v>
      </c>
      <c r="G29" s="17">
        <f t="shared" si="2"/>
        <v>1191109.7790000001</v>
      </c>
      <c r="H29" s="17"/>
      <c r="I29" s="17"/>
      <c r="J29" s="17">
        <v>914.39707479838694</v>
      </c>
      <c r="K29" s="17">
        <v>926.70002983870972</v>
      </c>
      <c r="L29" s="17">
        <f t="shared" si="1"/>
        <v>1841.0971046370967</v>
      </c>
    </row>
    <row r="30" spans="1:12" s="14" customFormat="1">
      <c r="A30" s="23">
        <v>7</v>
      </c>
      <c r="B30" s="24" t="s">
        <v>21</v>
      </c>
      <c r="C30" s="25">
        <v>1035056.35</v>
      </c>
      <c r="D30" s="25">
        <v>0</v>
      </c>
      <c r="E30" s="25">
        <v>2153768.7121599996</v>
      </c>
      <c r="F30" s="25">
        <v>1878631.95</v>
      </c>
      <c r="G30" s="25">
        <f t="shared" si="2"/>
        <v>5067457.0121599995</v>
      </c>
      <c r="H30" s="26">
        <v>1599.8854872311827</v>
      </c>
      <c r="I30" s="26" t="s">
        <v>206</v>
      </c>
      <c r="J30" s="26">
        <v>3329.0779825053755</v>
      </c>
      <c r="K30" s="26">
        <v>2903.7993850806447</v>
      </c>
      <c r="L30" s="26">
        <f t="shared" si="1"/>
        <v>7832.7628548172033</v>
      </c>
    </row>
    <row r="31" spans="1:12" s="14" customFormat="1">
      <c r="A31" s="16"/>
      <c r="B31" s="16" t="s">
        <v>53</v>
      </c>
      <c r="C31" s="17">
        <v>1035056.35</v>
      </c>
      <c r="D31" s="17">
        <v>0</v>
      </c>
      <c r="E31" s="17">
        <v>2153768.7121599996</v>
      </c>
      <c r="F31" s="17">
        <v>1878631.95</v>
      </c>
      <c r="G31" s="17">
        <f t="shared" ref="G31:L31" si="3">G30</f>
        <v>5067457.0121599995</v>
      </c>
      <c r="H31" s="17">
        <v>1599.8854872311827</v>
      </c>
      <c r="I31" s="17"/>
      <c r="J31" s="17">
        <v>3329.0779825053755</v>
      </c>
      <c r="K31" s="17">
        <v>2903.7993850806447</v>
      </c>
      <c r="L31" s="17">
        <f t="shared" si="3"/>
        <v>7832.7628548172033</v>
      </c>
    </row>
    <row r="32" spans="1:12" s="14" customFormat="1" ht="14.25" customHeight="1">
      <c r="A32" s="23">
        <v>8</v>
      </c>
      <c r="B32" s="24" t="s">
        <v>23</v>
      </c>
      <c r="C32" s="25">
        <v>0</v>
      </c>
      <c r="D32" s="25">
        <v>0</v>
      </c>
      <c r="E32" s="25">
        <v>2135426</v>
      </c>
      <c r="F32" s="25">
        <v>657014</v>
      </c>
      <c r="G32" s="25">
        <f>SUM(C32:F32)</f>
        <v>2792440</v>
      </c>
      <c r="H32" s="26" t="s">
        <v>206</v>
      </c>
      <c r="I32" s="26" t="s">
        <v>206</v>
      </c>
      <c r="J32" s="26">
        <v>3300.7256720430105</v>
      </c>
      <c r="K32" s="26">
        <v>1015.5458333333333</v>
      </c>
      <c r="L32" s="26">
        <f>H32+I32+J32+K32</f>
        <v>4316.2715053763441</v>
      </c>
    </row>
    <row r="33" spans="1:12" s="14" customFormat="1">
      <c r="A33" s="16"/>
      <c r="B33" s="16" t="s">
        <v>56</v>
      </c>
      <c r="C33" s="17"/>
      <c r="D33" s="17"/>
      <c r="E33" s="17">
        <v>2135426</v>
      </c>
      <c r="F33" s="17">
        <v>657014</v>
      </c>
      <c r="G33" s="17">
        <f>G32</f>
        <v>2792440</v>
      </c>
      <c r="H33" s="17"/>
      <c r="I33" s="17"/>
      <c r="J33" s="17">
        <v>3300.7256720430105</v>
      </c>
      <c r="K33" s="17">
        <v>1015.5458333333333</v>
      </c>
      <c r="L33" s="17">
        <f>K33+J33</f>
        <v>4316.2715053763441</v>
      </c>
    </row>
    <row r="34" spans="1:12" s="14" customFormat="1">
      <c r="A34" s="23">
        <v>9</v>
      </c>
      <c r="B34" s="24" t="s">
        <v>24</v>
      </c>
      <c r="C34" s="25">
        <v>1708850</v>
      </c>
      <c r="D34" s="25">
        <v>503897</v>
      </c>
      <c r="E34" s="25">
        <v>1828378</v>
      </c>
      <c r="F34" s="25">
        <v>1001032</v>
      </c>
      <c r="G34" s="25">
        <f t="shared" ref="G34:G39" si="4">SUM(C34:F34)</f>
        <v>5042157</v>
      </c>
      <c r="H34" s="26">
        <v>2641.3676075268813</v>
      </c>
      <c r="I34" s="26">
        <v>778.87305107526868</v>
      </c>
      <c r="J34" s="26">
        <v>2826.1219086021501</v>
      </c>
      <c r="K34" s="26">
        <v>1547.2940860215053</v>
      </c>
      <c r="L34" s="26">
        <f t="shared" ref="L34:L45" si="5">H34+I34+J34+K34</f>
        <v>7793.6566532258057</v>
      </c>
    </row>
    <row r="35" spans="1:12" s="14" customFormat="1">
      <c r="A35" s="16"/>
      <c r="B35" s="16" t="s">
        <v>59</v>
      </c>
      <c r="C35" s="17">
        <v>1708850</v>
      </c>
      <c r="D35" s="17">
        <v>503897</v>
      </c>
      <c r="E35" s="17">
        <v>1828378</v>
      </c>
      <c r="F35" s="17">
        <v>1001032</v>
      </c>
      <c r="G35" s="17">
        <f>SUM(C35:F35)</f>
        <v>5042157</v>
      </c>
      <c r="H35" s="17"/>
      <c r="I35" s="17"/>
      <c r="J35" s="17">
        <v>2826.1219086021501</v>
      </c>
      <c r="K35" s="17">
        <v>1547.2940860215053</v>
      </c>
      <c r="L35" s="17">
        <f t="shared" si="5"/>
        <v>4373.4159946236559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si="4"/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23">
        <v>10</v>
      </c>
      <c r="B41" s="24" t="s">
        <v>26</v>
      </c>
      <c r="C41" s="25">
        <v>11062</v>
      </c>
      <c r="D41" s="25">
        <v>9495</v>
      </c>
      <c r="E41" s="25">
        <v>1200455</v>
      </c>
      <c r="F41" s="25">
        <v>1543442</v>
      </c>
      <c r="G41" s="25">
        <f>SUM(C41:F41)</f>
        <v>2764454</v>
      </c>
      <c r="H41" s="26">
        <v>17.098521505376343</v>
      </c>
      <c r="I41" s="26">
        <v>14.676411290322578</v>
      </c>
      <c r="J41" s="26">
        <v>1855.542002688172</v>
      </c>
      <c r="K41" s="26">
        <v>2385.6966397849465</v>
      </c>
      <c r="L41" s="26">
        <f t="shared" si="5"/>
        <v>4273.0135752688175</v>
      </c>
    </row>
    <row r="42" spans="1:12" s="14" customFormat="1">
      <c r="A42" s="16"/>
      <c r="B42" s="16" t="s">
        <v>72</v>
      </c>
      <c r="C42" s="17">
        <v>11062</v>
      </c>
      <c r="D42" s="17">
        <v>9495</v>
      </c>
      <c r="E42" s="17">
        <v>1200455</v>
      </c>
      <c r="F42" s="17">
        <v>1543442</v>
      </c>
      <c r="G42" s="17">
        <f>C42+D42+E42+F42</f>
        <v>2764454</v>
      </c>
      <c r="H42" s="17"/>
      <c r="I42" s="17">
        <v>14.676411290322578</v>
      </c>
      <c r="J42" s="17">
        <v>1855.542002688172</v>
      </c>
      <c r="K42" s="17">
        <v>2385.6966397849465</v>
      </c>
      <c r="L42" s="17">
        <f t="shared" si="5"/>
        <v>4255.9150537634414</v>
      </c>
    </row>
    <row r="43" spans="1:12" s="14" customFormat="1">
      <c r="A43" s="23">
        <v>11</v>
      </c>
      <c r="B43" s="24" t="s">
        <v>27</v>
      </c>
      <c r="C43" s="25">
        <v>7448000</v>
      </c>
      <c r="D43" s="25">
        <v>1703758</v>
      </c>
      <c r="E43" s="25">
        <v>25039788</v>
      </c>
      <c r="F43" s="25">
        <v>5021457</v>
      </c>
      <c r="G43" s="25">
        <f t="shared" ref="G43:G45" si="6">SUM(C43:F43)</f>
        <v>39213003</v>
      </c>
      <c r="H43" s="28">
        <v>11512.365591397847</v>
      </c>
      <c r="I43" s="28">
        <v>2633.4969086021501</v>
      </c>
      <c r="J43" s="26">
        <v>38703.973387096776</v>
      </c>
      <c r="K43" s="26">
        <v>7761.660685483871</v>
      </c>
      <c r="L43" s="26">
        <f t="shared" si="5"/>
        <v>60611.49657258064</v>
      </c>
    </row>
    <row r="44" spans="1:12" s="29" customFormat="1" ht="16.5" customHeight="1">
      <c r="A44" s="22"/>
      <c r="B44" s="22" t="s">
        <v>75</v>
      </c>
      <c r="C44" s="17">
        <v>7448000</v>
      </c>
      <c r="D44" s="17">
        <v>1703758</v>
      </c>
      <c r="E44" s="17">
        <v>25039788</v>
      </c>
      <c r="F44" s="17">
        <v>5021457</v>
      </c>
      <c r="G44" s="17">
        <f>G43-G45</f>
        <v>39213003</v>
      </c>
      <c r="H44" s="17">
        <v>11512.365591397847</v>
      </c>
      <c r="I44" s="17">
        <v>2633.4969086021501</v>
      </c>
      <c r="J44" s="17">
        <v>38703.973387096776</v>
      </c>
      <c r="K44" s="17">
        <v>7761.660685483871</v>
      </c>
      <c r="L44" s="17">
        <f t="shared" si="5"/>
        <v>60611.49657258064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f t="shared" si="6"/>
        <v>0</v>
      </c>
      <c r="H45" s="30"/>
      <c r="I45" s="30"/>
      <c r="J45" s="30"/>
      <c r="K45" s="30"/>
      <c r="L45" s="30">
        <f t="shared" si="5"/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0</v>
      </c>
      <c r="F46" s="31">
        <v>14583</v>
      </c>
      <c r="G46" s="31">
        <f>SUM(C46:F46)</f>
        <v>14583</v>
      </c>
      <c r="H46" s="32" t="s">
        <v>206</v>
      </c>
      <c r="I46" s="32" t="s">
        <v>206</v>
      </c>
      <c r="J46" s="32" t="s">
        <v>206</v>
      </c>
      <c r="K46" s="32">
        <v>22.540927419354837</v>
      </c>
      <c r="L46" s="32">
        <f>H46+I46+J46+K46</f>
        <v>22.540927419354837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14583</v>
      </c>
      <c r="G47" s="17">
        <f>G46</f>
        <v>14583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791533</v>
      </c>
      <c r="F48" s="25">
        <v>492052</v>
      </c>
      <c r="G48" s="25">
        <f>SUM(C48:F48)</f>
        <v>1283585</v>
      </c>
      <c r="H48" s="28" t="s">
        <v>206</v>
      </c>
      <c r="I48" s="28" t="s">
        <v>206</v>
      </c>
      <c r="J48" s="26">
        <v>1223.4717069892472</v>
      </c>
      <c r="K48" s="26">
        <v>760.5642473118279</v>
      </c>
      <c r="L48" s="26">
        <f t="shared" ref="L48:L70" si="7">H48+I48+J48+K48</f>
        <v>1984.035954301075</v>
      </c>
    </row>
    <row r="49" spans="1:12" s="14" customFormat="1">
      <c r="A49" s="22"/>
      <c r="B49" s="22" t="s">
        <v>83</v>
      </c>
      <c r="C49" s="17"/>
      <c r="D49" s="17"/>
      <c r="E49" s="17">
        <v>791533</v>
      </c>
      <c r="F49" s="17">
        <v>492052</v>
      </c>
      <c r="G49" s="17">
        <f t="shared" ref="G49" si="8">G48</f>
        <v>1283585</v>
      </c>
      <c r="H49" s="17"/>
      <c r="I49" s="17"/>
      <c r="J49" s="17">
        <v>1223.4717069892472</v>
      </c>
      <c r="K49" s="17">
        <v>760.5642473118279</v>
      </c>
      <c r="L49" s="17">
        <f t="shared" si="7"/>
        <v>1984.035954301075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2151629</v>
      </c>
      <c r="F50" s="25">
        <v>481472</v>
      </c>
      <c r="G50" s="25">
        <f t="shared" ref="G50:G57" si="9">SUM(C50:F50)</f>
        <v>2633101</v>
      </c>
      <c r="H50" s="26" t="s">
        <v>206</v>
      </c>
      <c r="I50" s="26" t="s">
        <v>206</v>
      </c>
      <c r="J50" s="26">
        <v>3325.7706317204302</v>
      </c>
      <c r="K50" s="26">
        <v>744.21075268817197</v>
      </c>
      <c r="L50" s="26">
        <f t="shared" si="7"/>
        <v>4069.981384408602</v>
      </c>
    </row>
    <row r="51" spans="1:12" s="14" customFormat="1">
      <c r="A51" s="22"/>
      <c r="B51" s="22" t="s">
        <v>86</v>
      </c>
      <c r="C51" s="17"/>
      <c r="D51" s="17"/>
      <c r="E51" s="17">
        <v>860652</v>
      </c>
      <c r="F51" s="17">
        <v>14444</v>
      </c>
      <c r="G51" s="17">
        <f t="shared" si="9"/>
        <v>875096</v>
      </c>
      <c r="H51" s="17"/>
      <c r="I51" s="17"/>
      <c r="J51" s="17">
        <v>1330.3088709677418</v>
      </c>
      <c r="K51" s="17">
        <v>22.326075268817203</v>
      </c>
      <c r="L51" s="17">
        <f t="shared" si="7"/>
        <v>1352.634946236559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215163</v>
      </c>
      <c r="F52" s="17">
        <v>337031</v>
      </c>
      <c r="G52" s="17">
        <f t="shared" si="9"/>
        <v>552194</v>
      </c>
      <c r="H52" s="17"/>
      <c r="I52" s="17"/>
      <c r="J52" s="17">
        <v>333</v>
      </c>
      <c r="K52" s="17">
        <v>520.88467741935472</v>
      </c>
      <c r="L52" s="17">
        <f t="shared" si="7"/>
        <v>853.88467741935472</v>
      </c>
    </row>
    <row r="53" spans="1:12" s="14" customFormat="1">
      <c r="A53" s="22"/>
      <c r="B53" s="22" t="s">
        <v>90</v>
      </c>
      <c r="C53" s="17"/>
      <c r="D53" s="17"/>
      <c r="E53" s="17">
        <v>172130</v>
      </c>
      <c r="F53" s="17">
        <v>129997</v>
      </c>
      <c r="G53" s="17">
        <f t="shared" si="9"/>
        <v>302127</v>
      </c>
      <c r="H53" s="17"/>
      <c r="I53" s="17"/>
      <c r="J53" s="17">
        <v>266</v>
      </c>
      <c r="K53" s="17">
        <v>201</v>
      </c>
      <c r="L53" s="17">
        <f t="shared" si="7"/>
        <v>467</v>
      </c>
    </row>
    <row r="54" spans="1:12" s="14" customFormat="1">
      <c r="A54" s="22"/>
      <c r="B54" s="22" t="s">
        <v>92</v>
      </c>
      <c r="C54" s="17"/>
      <c r="D54" s="17"/>
      <c r="E54" s="17">
        <v>645489</v>
      </c>
      <c r="F54" s="17">
        <v>0</v>
      </c>
      <c r="G54" s="17">
        <f t="shared" si="9"/>
        <v>645489</v>
      </c>
      <c r="H54" s="17"/>
      <c r="I54" s="17"/>
      <c r="J54" s="17">
        <v>998</v>
      </c>
      <c r="K54" s="17">
        <v>0</v>
      </c>
      <c r="L54" s="17">
        <f t="shared" si="7"/>
        <v>998</v>
      </c>
    </row>
    <row r="55" spans="1:12" s="14" customFormat="1">
      <c r="A55" s="22"/>
      <c r="B55" s="22" t="s">
        <v>94</v>
      </c>
      <c r="C55" s="17"/>
      <c r="D55" s="17"/>
      <c r="E55" s="17">
        <v>107581</v>
      </c>
      <c r="F55" s="17">
        <v>0</v>
      </c>
      <c r="G55" s="17">
        <f t="shared" si="9"/>
        <v>107581</v>
      </c>
      <c r="H55" s="17"/>
      <c r="I55" s="17"/>
      <c r="J55" s="17">
        <v>166</v>
      </c>
      <c r="K55" s="17">
        <v>0</v>
      </c>
      <c r="L55" s="17">
        <f t="shared" si="7"/>
        <v>166</v>
      </c>
    </row>
    <row r="56" spans="1:12" s="14" customFormat="1">
      <c r="A56" s="22"/>
      <c r="B56" s="22" t="s">
        <v>96</v>
      </c>
      <c r="C56" s="17"/>
      <c r="D56" s="17"/>
      <c r="E56" s="17">
        <v>150614</v>
      </c>
      <c r="F56" s="17">
        <v>0</v>
      </c>
      <c r="G56" s="17">
        <f t="shared" si="9"/>
        <v>150614</v>
      </c>
      <c r="H56" s="17"/>
      <c r="I56" s="17"/>
      <c r="J56" s="17">
        <v>233</v>
      </c>
      <c r="K56" s="17">
        <v>0</v>
      </c>
      <c r="L56" s="17">
        <f t="shared" si="7"/>
        <v>233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173806</v>
      </c>
      <c r="F57" s="20">
        <v>328443</v>
      </c>
      <c r="G57" s="20">
        <f t="shared" si="9"/>
        <v>502249</v>
      </c>
      <c r="H57" s="21" t="s">
        <v>206</v>
      </c>
      <c r="I57" s="21" t="s">
        <v>206</v>
      </c>
      <c r="J57" s="21">
        <v>268.65174731182793</v>
      </c>
      <c r="K57" s="21">
        <v>507.6739919354838</v>
      </c>
      <c r="L57" s="33">
        <f t="shared" si="7"/>
        <v>776.32573924731173</v>
      </c>
    </row>
    <row r="58" spans="1:12" s="14" customFormat="1">
      <c r="A58" s="22"/>
      <c r="B58" s="22" t="s">
        <v>99</v>
      </c>
      <c r="C58" s="17"/>
      <c r="D58" s="17"/>
      <c r="E58" s="17">
        <v>173806</v>
      </c>
      <c r="F58" s="17">
        <v>328443</v>
      </c>
      <c r="G58" s="17">
        <f>G57</f>
        <v>502249</v>
      </c>
      <c r="H58" s="17"/>
      <c r="I58" s="17"/>
      <c r="J58" s="17">
        <v>268.65174731182793</v>
      </c>
      <c r="K58" s="17">
        <v>507.6739919354838</v>
      </c>
      <c r="L58" s="17">
        <f t="shared" si="7"/>
        <v>776.32573924731173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631597</v>
      </c>
      <c r="F59" s="25">
        <v>331891</v>
      </c>
      <c r="G59" s="25">
        <f>SUM(C59:F59)</f>
        <v>963488</v>
      </c>
      <c r="H59" s="26" t="s">
        <v>206</v>
      </c>
      <c r="I59" s="26" t="s">
        <v>206</v>
      </c>
      <c r="J59" s="26">
        <v>976.25880376344071</v>
      </c>
      <c r="K59" s="26">
        <v>513.0035618279569</v>
      </c>
      <c r="L59" s="26">
        <f t="shared" si="7"/>
        <v>1489.2623655913976</v>
      </c>
    </row>
    <row r="60" spans="1:12" s="14" customFormat="1">
      <c r="A60" s="22"/>
      <c r="B60" s="16" t="s">
        <v>102</v>
      </c>
      <c r="C60" s="17"/>
      <c r="D60" s="17"/>
      <c r="E60" s="17">
        <v>631597</v>
      </c>
      <c r="F60" s="17">
        <v>331891</v>
      </c>
      <c r="G60" s="17">
        <f>G59</f>
        <v>963488</v>
      </c>
      <c r="H60" s="17"/>
      <c r="I60" s="17"/>
      <c r="J60" s="17">
        <v>976.25880376344071</v>
      </c>
      <c r="K60" s="17">
        <v>513.0035618279569</v>
      </c>
      <c r="L60" s="17">
        <f t="shared" si="7"/>
        <v>1489.2623655913976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732990</v>
      </c>
      <c r="F61" s="25">
        <v>644980</v>
      </c>
      <c r="G61" s="25">
        <f>SUM(C61:F61)</f>
        <v>1377970</v>
      </c>
      <c r="H61" s="26" t="s">
        <v>206</v>
      </c>
      <c r="I61" s="26" t="s">
        <v>206</v>
      </c>
      <c r="J61" s="26">
        <v>1132.9818548387098</v>
      </c>
      <c r="K61" s="26">
        <v>996.94489247311822</v>
      </c>
      <c r="L61" s="26">
        <f t="shared" si="7"/>
        <v>2129.926747311828</v>
      </c>
    </row>
    <row r="62" spans="1:12" s="14" customFormat="1">
      <c r="A62" s="22"/>
      <c r="B62" s="22" t="s">
        <v>105</v>
      </c>
      <c r="C62" s="17"/>
      <c r="D62" s="17"/>
      <c r="E62" s="17">
        <v>732990</v>
      </c>
      <c r="F62" s="17">
        <v>644980</v>
      </c>
      <c r="G62" s="17">
        <f>G61</f>
        <v>1377970</v>
      </c>
      <c r="H62" s="17"/>
      <c r="I62" s="17"/>
      <c r="J62" s="17">
        <v>1132.9818548387098</v>
      </c>
      <c r="K62" s="17">
        <v>996.94489247311822</v>
      </c>
      <c r="L62" s="17">
        <f t="shared" si="7"/>
        <v>2129.926747311828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3072398</v>
      </c>
      <c r="F63" s="25">
        <v>2242911</v>
      </c>
      <c r="G63" s="25">
        <f>SUM(C63:F63)</f>
        <v>5315309</v>
      </c>
      <c r="H63" s="26" t="s">
        <v>206</v>
      </c>
      <c r="I63" s="26" t="s">
        <v>206</v>
      </c>
      <c r="J63" s="26">
        <v>4749.0022849462366</v>
      </c>
      <c r="K63" s="26">
        <v>3466.8651209677419</v>
      </c>
      <c r="L63" s="26">
        <f t="shared" si="7"/>
        <v>8215.8674059139776</v>
      </c>
    </row>
    <row r="64" spans="1:12" s="14" customFormat="1">
      <c r="A64" s="34"/>
      <c r="B64" s="34" t="s">
        <v>108</v>
      </c>
      <c r="C64" s="17"/>
      <c r="D64" s="17"/>
      <c r="E64" s="17">
        <v>592358</v>
      </c>
      <c r="F64" s="17">
        <v>432433</v>
      </c>
      <c r="G64" s="27">
        <f>SUM(C64:F64)</f>
        <v>1024791</v>
      </c>
      <c r="H64" s="27"/>
      <c r="I64" s="27"/>
      <c r="J64" s="27">
        <v>915.60712365591382</v>
      </c>
      <c r="K64" s="27">
        <v>668.41122311827951</v>
      </c>
      <c r="L64" s="27">
        <f t="shared" si="7"/>
        <v>1584.0183467741933</v>
      </c>
    </row>
    <row r="65" spans="1:13" s="14" customFormat="1">
      <c r="A65" s="34"/>
      <c r="B65" s="34" t="s">
        <v>109</v>
      </c>
      <c r="C65" s="17"/>
      <c r="D65" s="17"/>
      <c r="E65" s="17">
        <v>1293480</v>
      </c>
      <c r="F65" s="17">
        <v>944266</v>
      </c>
      <c r="G65" s="27">
        <f>SUM(C65:F65)</f>
        <v>2237746</v>
      </c>
      <c r="H65" s="27"/>
      <c r="I65" s="27"/>
      <c r="J65" s="27">
        <v>1999.33064516129</v>
      </c>
      <c r="K65" s="27">
        <v>1459.550940860215</v>
      </c>
      <c r="L65" s="27">
        <f t="shared" si="7"/>
        <v>3458.881586021505</v>
      </c>
    </row>
    <row r="66" spans="1:13" s="14" customFormat="1">
      <c r="A66" s="34"/>
      <c r="B66" s="34" t="s">
        <v>110</v>
      </c>
      <c r="C66" s="17"/>
      <c r="D66" s="17"/>
      <c r="E66" s="17">
        <v>1186560</v>
      </c>
      <c r="F66" s="17">
        <v>866212</v>
      </c>
      <c r="G66" s="27">
        <f>SUM(C66:F66)</f>
        <v>2052772</v>
      </c>
      <c r="H66" s="27"/>
      <c r="I66" s="27"/>
      <c r="J66" s="27">
        <v>1834.064516129032</v>
      </c>
      <c r="K66" s="27">
        <v>1338.9029569892473</v>
      </c>
      <c r="L66" s="27">
        <f t="shared" si="7"/>
        <v>3172.9674731182795</v>
      </c>
    </row>
    <row r="67" spans="1:13" s="35" customFormat="1">
      <c r="A67" s="23">
        <v>19</v>
      </c>
      <c r="B67" s="24" t="s">
        <v>41</v>
      </c>
      <c r="C67" s="25">
        <v>249899</v>
      </c>
      <c r="D67" s="25">
        <v>9636</v>
      </c>
      <c r="E67" s="25">
        <v>789470</v>
      </c>
      <c r="F67" s="25">
        <v>862465</v>
      </c>
      <c r="G67" s="25">
        <f>SUM(C67:F67)</f>
        <v>1911470</v>
      </c>
      <c r="H67" s="26">
        <v>386.2686155913978</v>
      </c>
      <c r="I67" s="26">
        <v>14.894354838709676</v>
      </c>
      <c r="J67" s="26">
        <v>1220.2829301075267</v>
      </c>
      <c r="K67" s="26">
        <v>1333.1112231182794</v>
      </c>
      <c r="L67" s="26">
        <f t="shared" si="7"/>
        <v>2954.5571236559135</v>
      </c>
      <c r="M67" s="14"/>
    </row>
    <row r="68" spans="1:13" s="35" customFormat="1">
      <c r="A68" s="34"/>
      <c r="B68" s="34" t="s">
        <v>111</v>
      </c>
      <c r="C68" s="17">
        <v>249899</v>
      </c>
      <c r="D68" s="17">
        <v>9636</v>
      </c>
      <c r="E68" s="17">
        <v>789470</v>
      </c>
      <c r="F68" s="17">
        <v>862465</v>
      </c>
      <c r="G68" s="17">
        <f t="shared" ref="G68" si="10">G67</f>
        <v>1911470</v>
      </c>
      <c r="H68" s="17">
        <v>386.2686155913978</v>
      </c>
      <c r="I68" s="17">
        <v>14.894354838709676</v>
      </c>
      <c r="J68" s="17">
        <v>1220.2829301075267</v>
      </c>
      <c r="K68" s="17">
        <v>1333.1112231182794</v>
      </c>
      <c r="L68" s="17">
        <f t="shared" si="7"/>
        <v>2954.5571236559135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14499</v>
      </c>
      <c r="D69" s="25">
        <v>0</v>
      </c>
      <c r="E69" s="25">
        <v>5570577</v>
      </c>
      <c r="F69" s="25">
        <v>3212646</v>
      </c>
      <c r="G69" s="25">
        <f>SUM(C69:F69)</f>
        <v>8797722</v>
      </c>
      <c r="H69" s="26">
        <v>22.411088709677419</v>
      </c>
      <c r="I69" s="26" t="s">
        <v>206</v>
      </c>
      <c r="J69" s="26">
        <v>8610.4348790322583</v>
      </c>
      <c r="K69" s="26">
        <v>4965.7834677419351</v>
      </c>
      <c r="L69" s="26">
        <f t="shared" si="7"/>
        <v>13598.629435483872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5570577</v>
      </c>
      <c r="F70" s="17">
        <v>3199795.4160000002</v>
      </c>
      <c r="G70" s="27">
        <f>F70+E70</f>
        <v>8770372.4160000011</v>
      </c>
      <c r="H70" s="27"/>
      <c r="I70" s="27"/>
      <c r="J70" s="27">
        <v>8610.4348790322583</v>
      </c>
      <c r="K70" s="27">
        <v>4965.7834677419351</v>
      </c>
      <c r="L70" s="27">
        <f t="shared" si="7"/>
        <v>13576.218346774192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12850.584000000001</v>
      </c>
      <c r="G71" s="27">
        <f>F71+E71</f>
        <v>12850.584000000001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426645</v>
      </c>
      <c r="E72" s="25">
        <v>446007</v>
      </c>
      <c r="F72" s="25">
        <v>328097</v>
      </c>
      <c r="G72" s="25">
        <f>SUM(C72:F72)</f>
        <v>1200749</v>
      </c>
      <c r="H72" s="26" t="s">
        <v>206</v>
      </c>
      <c r="I72" s="26">
        <v>659.46471774193549</v>
      </c>
      <c r="J72" s="26">
        <v>689.39254032258066</v>
      </c>
      <c r="K72" s="26">
        <v>507.13918010752684</v>
      </c>
      <c r="L72" s="26">
        <f>H72+I72+J72+K72</f>
        <v>1855.9964381720429</v>
      </c>
    </row>
    <row r="73" spans="1:13" s="35" customFormat="1">
      <c r="A73" s="34"/>
      <c r="B73" s="34" t="s">
        <v>114</v>
      </c>
      <c r="C73" s="17"/>
      <c r="D73" s="17"/>
      <c r="E73" s="17">
        <v>446007</v>
      </c>
      <c r="F73" s="17">
        <v>144362.68</v>
      </c>
      <c r="G73" s="27">
        <f>E73+F73</f>
        <v>590369.67999999993</v>
      </c>
      <c r="H73" s="27"/>
      <c r="I73" s="27"/>
      <c r="J73" s="27">
        <v>689.39254032258066</v>
      </c>
      <c r="K73" s="27">
        <v>223.1412392473118</v>
      </c>
      <c r="L73" s="27">
        <f>H73+I73+J73+K73</f>
        <v>912.53377956989243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183734.32</v>
      </c>
      <c r="G74" s="27">
        <f>E74+F74</f>
        <v>183734.32</v>
      </c>
      <c r="H74" s="27"/>
      <c r="I74" s="27"/>
      <c r="J74" s="27"/>
      <c r="K74" s="27">
        <v>283.99794086021507</v>
      </c>
      <c r="L74" s="27">
        <f>H74+I74+J74+K74</f>
        <v>283.99794086021507</v>
      </c>
    </row>
    <row r="75" spans="1:13" s="35" customFormat="1">
      <c r="A75" s="18">
        <v>22</v>
      </c>
      <c r="B75" s="19" t="s">
        <v>47</v>
      </c>
      <c r="C75" s="20">
        <v>60550</v>
      </c>
      <c r="D75" s="20">
        <v>0</v>
      </c>
      <c r="E75" s="20">
        <v>2732186</v>
      </c>
      <c r="F75" s="20">
        <v>819531</v>
      </c>
      <c r="G75" s="20">
        <f>SUM(C75:F75)</f>
        <v>3612267</v>
      </c>
      <c r="H75" s="21">
        <v>93.59206989247312</v>
      </c>
      <c r="I75" s="21" t="s">
        <v>206</v>
      </c>
      <c r="J75" s="21">
        <v>4223.136962365591</v>
      </c>
      <c r="K75" s="21">
        <v>1266.7481854838709</v>
      </c>
      <c r="L75" s="21">
        <f>H75+I75+J75+K75</f>
        <v>5583.4772177419345</v>
      </c>
    </row>
    <row r="76" spans="1:13" s="35" customFormat="1">
      <c r="A76" s="34"/>
      <c r="B76" s="34" t="s">
        <v>115</v>
      </c>
      <c r="C76" s="17">
        <v>60550</v>
      </c>
      <c r="D76" s="17">
        <v>0</v>
      </c>
      <c r="E76" s="17">
        <v>2732186</v>
      </c>
      <c r="F76" s="17">
        <v>819531</v>
      </c>
      <c r="G76" s="27">
        <f>F76+E76+C76</f>
        <v>3612267</v>
      </c>
      <c r="H76" s="27">
        <v>93.59206989247312</v>
      </c>
      <c r="I76" s="27"/>
      <c r="J76" s="27">
        <v>4223.136962365591</v>
      </c>
      <c r="K76" s="27">
        <v>1266.7481854838709</v>
      </c>
      <c r="L76" s="27">
        <f>L75</f>
        <v>5583.4772177419345</v>
      </c>
    </row>
    <row r="77" spans="1:13" s="35" customFormat="1">
      <c r="A77" s="23">
        <v>23</v>
      </c>
      <c r="B77" s="24" t="s">
        <v>49</v>
      </c>
      <c r="C77" s="25">
        <v>1027822</v>
      </c>
      <c r="D77" s="25">
        <v>1879</v>
      </c>
      <c r="E77" s="25">
        <v>545415</v>
      </c>
      <c r="F77" s="25">
        <v>524753</v>
      </c>
      <c r="G77" s="25">
        <f>SUM(C77:F77)</f>
        <v>2099869</v>
      </c>
      <c r="H77" s="26">
        <v>1588.7033602150536</v>
      </c>
      <c r="I77" s="26">
        <v>2.904368279569892</v>
      </c>
      <c r="J77" s="26">
        <v>843.04737903225805</v>
      </c>
      <c r="K77" s="26">
        <v>811.11014784946235</v>
      </c>
      <c r="L77" s="26">
        <f>H77+I77+J77+K77</f>
        <v>3245.7652553763442</v>
      </c>
    </row>
    <row r="78" spans="1:13" s="35" customFormat="1">
      <c r="A78" s="34"/>
      <c r="B78" s="34" t="s">
        <v>116</v>
      </c>
      <c r="C78" s="17">
        <v>1027822</v>
      </c>
      <c r="D78" s="17">
        <v>1879</v>
      </c>
      <c r="E78" s="17">
        <v>98174.7</v>
      </c>
      <c r="F78" s="17">
        <v>45128.757999999994</v>
      </c>
      <c r="G78" s="27">
        <f>C78+D78+E78+F78</f>
        <v>1173004.4579999999</v>
      </c>
      <c r="H78" s="27">
        <v>1588.7033602150536</v>
      </c>
      <c r="I78" s="27">
        <v>2.904368279569892</v>
      </c>
      <c r="J78" s="27">
        <v>151.74852822580641</v>
      </c>
      <c r="K78" s="27">
        <v>69.755472715053742</v>
      </c>
      <c r="L78" s="27">
        <f>SUM(H78:K78)</f>
        <v>1813.1117294354835</v>
      </c>
    </row>
    <row r="79" spans="1:13" s="35" customFormat="1">
      <c r="A79" s="34"/>
      <c r="B79" s="34" t="s">
        <v>117</v>
      </c>
      <c r="C79" s="17"/>
      <c r="D79" s="17"/>
      <c r="E79" s="17">
        <v>447240.3</v>
      </c>
      <c r="F79" s="17">
        <v>479624.24200000003</v>
      </c>
      <c r="G79" s="27">
        <f>C79+D79+E79+F79</f>
        <v>926864.54200000002</v>
      </c>
      <c r="H79" s="27"/>
      <c r="I79" s="27"/>
      <c r="J79" s="27">
        <v>691.29885080645147</v>
      </c>
      <c r="K79" s="27">
        <v>741.35467513440858</v>
      </c>
      <c r="L79" s="27">
        <f>SUM(H79:K79)</f>
        <v>1432.6535259408602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362105</v>
      </c>
      <c r="F80" s="25">
        <v>438546</v>
      </c>
      <c r="G80" s="25">
        <f>SUM(C80:F80)</f>
        <v>800651</v>
      </c>
      <c r="H80" s="26" t="s">
        <v>206</v>
      </c>
      <c r="I80" s="26" t="s">
        <v>206</v>
      </c>
      <c r="J80" s="26">
        <v>559.70530913978484</v>
      </c>
      <c r="K80" s="26">
        <v>677.86008064516125</v>
      </c>
      <c r="L80" s="26">
        <f t="shared" ref="L80:L95" si="11">H80+I80+J80+K80</f>
        <v>1237.5653897849461</v>
      </c>
    </row>
    <row r="81" spans="1:12" s="35" customFormat="1">
      <c r="A81" s="34"/>
      <c r="B81" s="34" t="s">
        <v>118</v>
      </c>
      <c r="C81" s="17"/>
      <c r="D81" s="17"/>
      <c r="E81" s="17">
        <v>362105</v>
      </c>
      <c r="F81" s="17">
        <v>438546</v>
      </c>
      <c r="G81" s="17">
        <f>SUM(C81:F81)</f>
        <v>800651</v>
      </c>
      <c r="H81" s="27"/>
      <c r="I81" s="27"/>
      <c r="J81" s="27">
        <v>559.70530913978484</v>
      </c>
      <c r="K81" s="27">
        <v>677.86008064516125</v>
      </c>
      <c r="L81" s="27">
        <f t="shared" si="11"/>
        <v>1237.5653897849461</v>
      </c>
    </row>
    <row r="82" spans="1:12" s="35" customFormat="1">
      <c r="A82" s="23">
        <v>25</v>
      </c>
      <c r="B82" s="24" t="s">
        <v>52</v>
      </c>
      <c r="C82" s="25">
        <v>330017</v>
      </c>
      <c r="D82" s="25">
        <v>0</v>
      </c>
      <c r="E82" s="25">
        <v>1661429</v>
      </c>
      <c r="F82" s="25">
        <v>1001032</v>
      </c>
      <c r="G82" s="25">
        <f t="shared" ref="G82:G89" si="12">SUM(C82:F82)</f>
        <v>2992478</v>
      </c>
      <c r="H82" s="26">
        <v>510.10692204301068</v>
      </c>
      <c r="I82" s="26" t="s">
        <v>206</v>
      </c>
      <c r="J82" s="26">
        <v>2568.0690188172043</v>
      </c>
      <c r="K82" s="26">
        <v>1547.2940860215053</v>
      </c>
      <c r="L82" s="26">
        <f t="shared" si="11"/>
        <v>4625.4700268817205</v>
      </c>
    </row>
    <row r="83" spans="1:12" s="35" customFormat="1">
      <c r="A83" s="34"/>
      <c r="B83" s="34" t="s">
        <v>119</v>
      </c>
      <c r="C83" s="17">
        <v>330017</v>
      </c>
      <c r="D83" s="17"/>
      <c r="E83" s="17">
        <v>304042</v>
      </c>
      <c r="F83" s="17">
        <v>512528</v>
      </c>
      <c r="G83" s="27">
        <f t="shared" si="12"/>
        <v>1146587</v>
      </c>
      <c r="H83" s="27">
        <v>510.10692204301068</v>
      </c>
      <c r="I83" s="27"/>
      <c r="J83" s="27">
        <v>469.95739247311826</v>
      </c>
      <c r="K83" s="27">
        <v>792.21397849462357</v>
      </c>
      <c r="L83" s="27">
        <f t="shared" si="11"/>
        <v>1772.2782930107523</v>
      </c>
    </row>
    <row r="84" spans="1:12" s="35" customFormat="1">
      <c r="A84" s="34"/>
      <c r="B84" s="34" t="s">
        <v>120</v>
      </c>
      <c r="C84" s="17"/>
      <c r="D84" s="17"/>
      <c r="E84" s="17">
        <v>968613</v>
      </c>
      <c r="F84" s="17">
        <v>488504</v>
      </c>
      <c r="G84" s="27">
        <f t="shared" si="12"/>
        <v>1457117</v>
      </c>
      <c r="H84" s="27"/>
      <c r="I84" s="27"/>
      <c r="J84" s="27">
        <v>1497.1840725806451</v>
      </c>
      <c r="K84" s="27">
        <v>755.08010752688165</v>
      </c>
      <c r="L84" s="27">
        <f t="shared" si="11"/>
        <v>2252.264180107527</v>
      </c>
    </row>
    <row r="85" spans="1:12" s="35" customFormat="1">
      <c r="A85" s="34"/>
      <c r="B85" s="34" t="s">
        <v>121</v>
      </c>
      <c r="C85" s="17"/>
      <c r="D85" s="17"/>
      <c r="E85" s="17">
        <v>19937</v>
      </c>
      <c r="F85" s="17"/>
      <c r="G85" s="27">
        <f t="shared" si="12"/>
        <v>19937</v>
      </c>
      <c r="H85" s="27"/>
      <c r="I85" s="27"/>
      <c r="J85" s="27">
        <v>30.816599462365588</v>
      </c>
      <c r="K85" s="27"/>
      <c r="L85" s="27">
        <f t="shared" si="11"/>
        <v>30.816599462365588</v>
      </c>
    </row>
    <row r="86" spans="1:12" s="35" customFormat="1">
      <c r="A86" s="34"/>
      <c r="B86" s="34" t="s">
        <v>122</v>
      </c>
      <c r="C86" s="17"/>
      <c r="D86" s="17"/>
      <c r="E86" s="17">
        <v>358869</v>
      </c>
      <c r="F86" s="17"/>
      <c r="G86" s="27">
        <f t="shared" si="12"/>
        <v>358869</v>
      </c>
      <c r="H86" s="27"/>
      <c r="I86" s="27"/>
      <c r="J86" s="27">
        <v>554.70342741935485</v>
      </c>
      <c r="K86" s="27"/>
      <c r="L86" s="27">
        <f t="shared" si="11"/>
        <v>554.70342741935485</v>
      </c>
    </row>
    <row r="87" spans="1:12" s="35" customFormat="1">
      <c r="A87" s="34"/>
      <c r="B87" s="34" t="s">
        <v>123</v>
      </c>
      <c r="C87" s="17"/>
      <c r="D87" s="17"/>
      <c r="E87" s="17">
        <v>8307</v>
      </c>
      <c r="F87" s="17"/>
      <c r="G87" s="27">
        <f t="shared" si="12"/>
        <v>8307</v>
      </c>
      <c r="H87" s="27"/>
      <c r="I87" s="27"/>
      <c r="J87" s="27">
        <v>12.840120967741935</v>
      </c>
      <c r="K87" s="27"/>
      <c r="L87" s="27">
        <f t="shared" si="11"/>
        <v>12.840120967741935</v>
      </c>
    </row>
    <row r="88" spans="1:12" s="35" customFormat="1">
      <c r="A88" s="34"/>
      <c r="B88" s="34" t="s">
        <v>124</v>
      </c>
      <c r="C88" s="17"/>
      <c r="D88" s="17"/>
      <c r="E88" s="17">
        <v>1661</v>
      </c>
      <c r="F88" s="17"/>
      <c r="G88" s="27"/>
      <c r="H88" s="27"/>
      <c r="I88" s="27"/>
      <c r="J88" s="27">
        <v>2.5674059139784942</v>
      </c>
      <c r="K88" s="27"/>
      <c r="L88" s="27">
        <f t="shared" si="11"/>
        <v>2.5674059139784942</v>
      </c>
    </row>
    <row r="89" spans="1:12" s="35" customFormat="1">
      <c r="A89" s="23">
        <v>26</v>
      </c>
      <c r="B89" s="24" t="s">
        <v>54</v>
      </c>
      <c r="C89" s="25">
        <v>569630</v>
      </c>
      <c r="D89" s="25">
        <v>0</v>
      </c>
      <c r="E89" s="25">
        <v>2368517</v>
      </c>
      <c r="F89" s="25">
        <v>972529</v>
      </c>
      <c r="G89" s="25">
        <f t="shared" si="12"/>
        <v>3910676</v>
      </c>
      <c r="H89" s="26">
        <v>880.47647849462362</v>
      </c>
      <c r="I89" s="26" t="s">
        <v>206</v>
      </c>
      <c r="J89" s="26">
        <v>3661.014180107527</v>
      </c>
      <c r="K89" s="26">
        <v>1503.2370295698922</v>
      </c>
      <c r="L89" s="26">
        <f t="shared" si="11"/>
        <v>6044.7276881720427</v>
      </c>
    </row>
    <row r="90" spans="1:12" s="35" customFormat="1">
      <c r="A90" s="34"/>
      <c r="B90" s="34" t="s">
        <v>125</v>
      </c>
      <c r="C90" s="17"/>
      <c r="D90" s="17"/>
      <c r="E90" s="17">
        <v>1189469</v>
      </c>
      <c r="F90" s="17">
        <v>632338</v>
      </c>
      <c r="G90" s="27">
        <f t="shared" ref="G90:G96" si="13">SUM(C90:F90)</f>
        <v>1821807</v>
      </c>
      <c r="H90" s="27"/>
      <c r="I90" s="27"/>
      <c r="J90" s="27">
        <v>1838.5609543010751</v>
      </c>
      <c r="K90" s="27">
        <v>977.40416666666658</v>
      </c>
      <c r="L90" s="27">
        <f t="shared" si="11"/>
        <v>2815.9651209677418</v>
      </c>
    </row>
    <row r="91" spans="1:12" s="35" customFormat="1">
      <c r="A91" s="34"/>
      <c r="B91" s="34" t="s">
        <v>126</v>
      </c>
      <c r="C91" s="17"/>
      <c r="D91" s="17"/>
      <c r="E91" s="17">
        <v>811217</v>
      </c>
      <c r="F91" s="17">
        <v>264528</v>
      </c>
      <c r="G91" s="27">
        <f t="shared" si="13"/>
        <v>1075745</v>
      </c>
      <c r="H91" s="27"/>
      <c r="I91" s="27"/>
      <c r="J91" s="27">
        <v>1253.8972446236558</v>
      </c>
      <c r="K91" s="27">
        <v>408.88064516129032</v>
      </c>
      <c r="L91" s="27">
        <f t="shared" si="11"/>
        <v>1662.7778897849462</v>
      </c>
    </row>
    <row r="92" spans="1:12" s="35" customFormat="1">
      <c r="A92" s="34"/>
      <c r="B92" s="34" t="s">
        <v>127</v>
      </c>
      <c r="C92" s="17"/>
      <c r="D92" s="17"/>
      <c r="E92" s="17">
        <v>248221</v>
      </c>
      <c r="F92" s="17">
        <v>2723</v>
      </c>
      <c r="G92" s="27">
        <f t="shared" si="13"/>
        <v>250944</v>
      </c>
      <c r="H92" s="27"/>
      <c r="I92" s="27"/>
      <c r="J92" s="27">
        <v>383.67493279569891</v>
      </c>
      <c r="K92" s="27">
        <v>4.2089381720430108</v>
      </c>
      <c r="L92" s="27">
        <f t="shared" si="11"/>
        <v>387.88387096774193</v>
      </c>
    </row>
    <row r="93" spans="1:12" s="35" customFormat="1">
      <c r="A93" s="34"/>
      <c r="B93" s="34" t="s">
        <v>128</v>
      </c>
      <c r="C93" s="17"/>
      <c r="D93" s="17"/>
      <c r="E93" s="17">
        <v>20606</v>
      </c>
      <c r="F93" s="17"/>
      <c r="G93" s="27">
        <f t="shared" si="13"/>
        <v>20606</v>
      </c>
      <c r="H93" s="27"/>
      <c r="I93" s="27"/>
      <c r="J93" s="27">
        <v>31.85067204301075</v>
      </c>
      <c r="K93" s="27"/>
      <c r="L93" s="27">
        <f t="shared" si="11"/>
        <v>31.85067204301075</v>
      </c>
    </row>
    <row r="94" spans="1:12" s="35" customFormat="1">
      <c r="A94" s="34"/>
      <c r="B94" s="34" t="s">
        <v>129</v>
      </c>
      <c r="C94" s="17"/>
      <c r="D94" s="17"/>
      <c r="E94" s="17">
        <v>36475</v>
      </c>
      <c r="F94" s="17">
        <v>39582</v>
      </c>
      <c r="G94" s="27">
        <f t="shared" si="13"/>
        <v>76057</v>
      </c>
      <c r="H94" s="27"/>
      <c r="I94" s="27"/>
      <c r="J94" s="27">
        <v>56.379368279569889</v>
      </c>
      <c r="K94" s="27">
        <v>61.181854838709675</v>
      </c>
      <c r="L94" s="27">
        <f t="shared" si="11"/>
        <v>117.56122311827957</v>
      </c>
    </row>
    <row r="95" spans="1:12" s="35" customFormat="1">
      <c r="A95" s="34"/>
      <c r="B95" s="34" t="s">
        <v>130</v>
      </c>
      <c r="C95" s="17"/>
      <c r="D95" s="17"/>
      <c r="E95" s="17">
        <v>62529</v>
      </c>
      <c r="F95" s="17">
        <v>33358</v>
      </c>
      <c r="G95" s="27">
        <f t="shared" si="13"/>
        <v>95887</v>
      </c>
      <c r="H95" s="27"/>
      <c r="I95" s="27"/>
      <c r="J95" s="27">
        <v>96.65100806451612</v>
      </c>
      <c r="K95" s="27">
        <v>51.56142473118279</v>
      </c>
      <c r="L95" s="27">
        <f t="shared" si="11"/>
        <v>148.2124327956989</v>
      </c>
    </row>
    <row r="96" spans="1:12" s="35" customFormat="1">
      <c r="A96" s="23">
        <v>27</v>
      </c>
      <c r="B96" s="24" t="s">
        <v>55</v>
      </c>
      <c r="C96" s="25">
        <v>527564</v>
      </c>
      <c r="D96" s="25">
        <v>0</v>
      </c>
      <c r="E96" s="25">
        <v>759893</v>
      </c>
      <c r="F96" s="25">
        <v>664452</v>
      </c>
      <c r="G96" s="25">
        <f t="shared" si="13"/>
        <v>1951909</v>
      </c>
      <c r="H96" s="26">
        <v>815.45510752688165</v>
      </c>
      <c r="I96" s="26" t="s">
        <v>206</v>
      </c>
      <c r="J96" s="26">
        <v>1174.5657930107527</v>
      </c>
      <c r="K96" s="26">
        <v>1027.0427419354839</v>
      </c>
      <c r="L96" s="26">
        <f>H96+I96+J96+K96</f>
        <v>3017.0636424731183</v>
      </c>
    </row>
    <row r="97" spans="1:12" s="35" customFormat="1">
      <c r="A97" s="34"/>
      <c r="B97" s="34" t="s">
        <v>131</v>
      </c>
      <c r="C97" s="17">
        <v>527564</v>
      </c>
      <c r="D97" s="17">
        <v>0</v>
      </c>
      <c r="E97" s="17">
        <v>759893</v>
      </c>
      <c r="F97" s="17">
        <v>664452</v>
      </c>
      <c r="G97" s="27">
        <f>C97+D97+E97+F97</f>
        <v>1951909</v>
      </c>
      <c r="H97" s="27">
        <v>815.45510752688165</v>
      </c>
      <c r="I97" s="27"/>
      <c r="J97" s="27">
        <v>1174.5657930107527</v>
      </c>
      <c r="K97" s="27">
        <v>1027.0427419354839</v>
      </c>
      <c r="L97" s="27">
        <f>H97+I97+J97+K97</f>
        <v>3017.0636424731183</v>
      </c>
    </row>
    <row r="98" spans="1:12" s="35" customFormat="1">
      <c r="A98" s="23">
        <v>28</v>
      </c>
      <c r="B98" s="24" t="s">
        <v>57</v>
      </c>
      <c r="C98" s="25">
        <v>438229</v>
      </c>
      <c r="D98" s="25">
        <v>0</v>
      </c>
      <c r="E98" s="25">
        <v>1326229</v>
      </c>
      <c r="F98" s="25">
        <v>661104</v>
      </c>
      <c r="G98" s="25">
        <f>SUM(C98:F98)</f>
        <v>2425562</v>
      </c>
      <c r="H98" s="26">
        <v>677.37009408602148</v>
      </c>
      <c r="I98" s="26" t="s">
        <v>206</v>
      </c>
      <c r="J98" s="26">
        <v>2049.950739247312</v>
      </c>
      <c r="K98" s="26">
        <v>1021.8677419354839</v>
      </c>
      <c r="L98" s="26">
        <f>H98+I98+J98+K98</f>
        <v>3749.1885752688172</v>
      </c>
    </row>
    <row r="99" spans="1:12" s="35" customFormat="1">
      <c r="A99" s="34"/>
      <c r="B99" s="34" t="s">
        <v>132</v>
      </c>
      <c r="C99" s="17">
        <v>438229</v>
      </c>
      <c r="D99" s="17"/>
      <c r="E99" s="17">
        <v>1242677</v>
      </c>
      <c r="F99" s="17">
        <v>661104</v>
      </c>
      <c r="G99" s="27">
        <f>SUM(C99:F99)</f>
        <v>2342010</v>
      </c>
      <c r="H99" s="27">
        <v>677.37009408602148</v>
      </c>
      <c r="I99" s="27"/>
      <c r="J99" s="27">
        <v>1920.8045026881721</v>
      </c>
      <c r="K99" s="27">
        <v>1021.8677419354839</v>
      </c>
      <c r="L99" s="27">
        <f t="shared" ref="L99:L113" si="14">H99+I99+J99+K99</f>
        <v>3620.0423387096776</v>
      </c>
    </row>
    <row r="100" spans="1:12" s="35" customFormat="1">
      <c r="A100" s="34"/>
      <c r="B100" s="34" t="s">
        <v>77</v>
      </c>
      <c r="C100" s="17"/>
      <c r="D100" s="17"/>
      <c r="E100" s="17">
        <v>83552</v>
      </c>
      <c r="F100" s="17"/>
      <c r="G100" s="27">
        <f>SUM(C100:F100)</f>
        <v>83552</v>
      </c>
      <c r="H100" s="27"/>
      <c r="I100" s="27"/>
      <c r="J100" s="27">
        <v>129.14623655913977</v>
      </c>
      <c r="K100" s="27"/>
      <c r="L100" s="27">
        <f t="shared" si="14"/>
        <v>129.14623655913977</v>
      </c>
    </row>
    <row r="101" spans="1:12" s="35" customFormat="1">
      <c r="A101" s="23">
        <v>29</v>
      </c>
      <c r="B101" s="24" t="s">
        <v>58</v>
      </c>
      <c r="C101" s="25">
        <v>7873</v>
      </c>
      <c r="D101" s="25">
        <v>0</v>
      </c>
      <c r="E101" s="25">
        <v>3348581</v>
      </c>
      <c r="F101" s="25">
        <v>1784669</v>
      </c>
      <c r="G101" s="25">
        <f>SUM(C101:F101)</f>
        <v>5141123</v>
      </c>
      <c r="H101" s="26">
        <v>12.169287634408601</v>
      </c>
      <c r="I101" s="26" t="s">
        <v>206</v>
      </c>
      <c r="J101" s="26">
        <v>5175.898051075269</v>
      </c>
      <c r="K101" s="26">
        <v>2758.5609543010751</v>
      </c>
      <c r="L101" s="26">
        <f>H101+I101+J101+K101</f>
        <v>7946.6282930107527</v>
      </c>
    </row>
    <row r="102" spans="1:12" s="35" customFormat="1">
      <c r="A102" s="34"/>
      <c r="B102" s="34" t="s">
        <v>133</v>
      </c>
      <c r="C102" s="17"/>
      <c r="D102" s="17"/>
      <c r="E102" s="17">
        <v>3348581</v>
      </c>
      <c r="F102" s="17">
        <v>1784669</v>
      </c>
      <c r="G102" s="17">
        <f>G101</f>
        <v>5141123</v>
      </c>
      <c r="H102" s="27"/>
      <c r="I102" s="27"/>
      <c r="J102" s="27">
        <v>5175.898051075269</v>
      </c>
      <c r="K102" s="27">
        <v>2758.5609543010751</v>
      </c>
      <c r="L102" s="27">
        <f t="shared" si="14"/>
        <v>7934.4590053763441</v>
      </c>
    </row>
    <row r="103" spans="1:12" s="35" customFormat="1">
      <c r="A103" s="23">
        <v>30</v>
      </c>
      <c r="B103" s="24" t="s">
        <v>60</v>
      </c>
      <c r="C103" s="25">
        <v>7464</v>
      </c>
      <c r="D103" s="25">
        <v>0</v>
      </c>
      <c r="E103" s="25">
        <v>805058</v>
      </c>
      <c r="F103" s="36">
        <v>714210</v>
      </c>
      <c r="G103" s="25">
        <f>SUM(C103:F103)</f>
        <v>1526732</v>
      </c>
      <c r="H103" s="26">
        <v>11.537096774193548</v>
      </c>
      <c r="I103" s="26" t="s">
        <v>206</v>
      </c>
      <c r="J103" s="26">
        <v>1244.3772849462364</v>
      </c>
      <c r="K103" s="26">
        <v>1103.953629032258</v>
      </c>
      <c r="L103" s="26">
        <f t="shared" si="14"/>
        <v>2359.868010752688</v>
      </c>
    </row>
    <row r="104" spans="1:12" s="35" customFormat="1">
      <c r="A104" s="34"/>
      <c r="B104" s="34" t="s">
        <v>134</v>
      </c>
      <c r="C104" s="17"/>
      <c r="D104" s="17"/>
      <c r="E104" s="17">
        <v>805058</v>
      </c>
      <c r="F104" s="17">
        <v>714210</v>
      </c>
      <c r="G104" s="27">
        <f>E104+F104</f>
        <v>1519268</v>
      </c>
      <c r="H104" s="27"/>
      <c r="I104" s="27"/>
      <c r="J104" s="27">
        <v>1244.3772849462364</v>
      </c>
      <c r="K104" s="27">
        <v>1103.953629032258</v>
      </c>
      <c r="L104" s="27">
        <f t="shared" si="14"/>
        <v>2348.3309139784942</v>
      </c>
    </row>
    <row r="105" spans="1:12" s="35" customFormat="1">
      <c r="A105" s="18">
        <v>31</v>
      </c>
      <c r="B105" s="19" t="s">
        <v>62</v>
      </c>
      <c r="C105" s="20">
        <v>604855</v>
      </c>
      <c r="D105" s="20">
        <v>88294</v>
      </c>
      <c r="E105" s="20">
        <v>6015102</v>
      </c>
      <c r="F105" s="20">
        <v>1928043</v>
      </c>
      <c r="G105" s="20">
        <f>SUM(C105:F105)</f>
        <v>8636294</v>
      </c>
      <c r="H105" s="21">
        <v>934.92372311827955</v>
      </c>
      <c r="I105" s="21">
        <v>136.47594086021505</v>
      </c>
      <c r="J105" s="21">
        <v>9297.5366935483871</v>
      </c>
      <c r="K105" s="21">
        <v>2980.1739919354836</v>
      </c>
      <c r="L105" s="21">
        <f t="shared" si="14"/>
        <v>13349.110349462366</v>
      </c>
    </row>
    <row r="106" spans="1:12" s="35" customFormat="1">
      <c r="A106" s="34"/>
      <c r="B106" s="34" t="s">
        <v>135</v>
      </c>
      <c r="C106" s="17">
        <v>604855</v>
      </c>
      <c r="D106" s="17">
        <v>88294</v>
      </c>
      <c r="E106" s="17">
        <v>6015102</v>
      </c>
      <c r="F106" s="17">
        <v>1928043</v>
      </c>
      <c r="G106" s="27">
        <f>C106+D106+E106+F106</f>
        <v>8636294</v>
      </c>
      <c r="H106" s="27">
        <v>934.92372311827955</v>
      </c>
      <c r="I106" s="27"/>
      <c r="J106" s="27">
        <v>9297.5366935483871</v>
      </c>
      <c r="K106" s="27">
        <v>2980.1739919354836</v>
      </c>
      <c r="L106" s="27">
        <f t="shared" si="14"/>
        <v>13212.634408602151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451200</v>
      </c>
      <c r="F107" s="37">
        <v>96986</v>
      </c>
      <c r="G107" s="25">
        <f>SUM(C107:F107)</f>
        <v>548186</v>
      </c>
      <c r="H107" s="26" t="s">
        <v>206</v>
      </c>
      <c r="I107" s="26" t="s">
        <v>206</v>
      </c>
      <c r="J107" s="26">
        <v>697.41935483870964</v>
      </c>
      <c r="K107" s="26">
        <v>149.91115591397846</v>
      </c>
      <c r="L107" s="26">
        <f t="shared" si="14"/>
        <v>847.33051075268804</v>
      </c>
    </row>
    <row r="108" spans="1:12" s="35" customFormat="1" ht="30">
      <c r="A108" s="34"/>
      <c r="B108" s="38" t="s">
        <v>136</v>
      </c>
      <c r="C108" s="17"/>
      <c r="D108" s="17"/>
      <c r="E108" s="17">
        <v>451200</v>
      </c>
      <c r="F108" s="17">
        <v>96986</v>
      </c>
      <c r="G108" s="27">
        <f>SUM(C108:F108)</f>
        <v>548186</v>
      </c>
      <c r="H108" s="27"/>
      <c r="I108" s="27"/>
      <c r="J108" s="27">
        <v>697.41935483870964</v>
      </c>
      <c r="K108" s="27">
        <v>149.91115591397846</v>
      </c>
      <c r="L108" s="27">
        <f t="shared" si="14"/>
        <v>847.33051075268804</v>
      </c>
    </row>
    <row r="109" spans="1:12" s="35" customFormat="1">
      <c r="A109" s="18">
        <v>33</v>
      </c>
      <c r="B109" s="19" t="s">
        <v>66</v>
      </c>
      <c r="C109" s="20">
        <v>229880</v>
      </c>
      <c r="D109" s="20">
        <v>0</v>
      </c>
      <c r="E109" s="20">
        <v>123802</v>
      </c>
      <c r="F109" s="20">
        <v>131309</v>
      </c>
      <c r="G109" s="20">
        <f>SUM(C109:F109)</f>
        <v>484991</v>
      </c>
      <c r="H109" s="21">
        <v>355.32526881720429</v>
      </c>
      <c r="I109" s="21" t="s">
        <v>206</v>
      </c>
      <c r="J109" s="21">
        <v>191.36061827956988</v>
      </c>
      <c r="K109" s="21">
        <v>202.96418010752689</v>
      </c>
      <c r="L109" s="21">
        <f t="shared" si="14"/>
        <v>749.65006720430108</v>
      </c>
    </row>
    <row r="110" spans="1:12" s="35" customFormat="1">
      <c r="A110" s="34"/>
      <c r="B110" s="34" t="s">
        <v>137</v>
      </c>
      <c r="C110" s="17">
        <v>229880</v>
      </c>
      <c r="D110" s="17"/>
      <c r="E110" s="17">
        <v>123802</v>
      </c>
      <c r="F110" s="17">
        <v>131309</v>
      </c>
      <c r="G110" s="27">
        <f t="shared" ref="G110" si="15">G109</f>
        <v>484991</v>
      </c>
      <c r="H110" s="27">
        <v>355.32526881720429</v>
      </c>
      <c r="I110" s="27"/>
      <c r="J110" s="27">
        <v>191.36061827956988</v>
      </c>
      <c r="K110" s="27">
        <v>202.96418010752689</v>
      </c>
      <c r="L110" s="27">
        <f t="shared" si="14"/>
        <v>749.65006720430108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243182</v>
      </c>
      <c r="F111" s="25">
        <v>58068</v>
      </c>
      <c r="G111" s="25">
        <f t="shared" ref="G111:G116" si="16">SUM(C111:F111)</f>
        <v>301250</v>
      </c>
      <c r="H111" s="26" t="s">
        <v>206</v>
      </c>
      <c r="I111" s="26" t="s">
        <v>206</v>
      </c>
      <c r="J111" s="26">
        <v>375.88615591397848</v>
      </c>
      <c r="K111" s="26">
        <v>89.755645161290317</v>
      </c>
      <c r="L111" s="26">
        <f t="shared" si="14"/>
        <v>465.6418010752688</v>
      </c>
    </row>
    <row r="112" spans="1:12" s="35" customFormat="1" ht="30">
      <c r="A112" s="34"/>
      <c r="B112" s="38" t="s">
        <v>138</v>
      </c>
      <c r="C112" s="17"/>
      <c r="D112" s="17"/>
      <c r="E112" s="17">
        <v>58363.68</v>
      </c>
      <c r="F112" s="17">
        <v>3542.1480000000001</v>
      </c>
      <c r="G112" s="27">
        <f t="shared" si="16"/>
        <v>61905.828000000001</v>
      </c>
      <c r="H112" s="27"/>
      <c r="I112" s="27"/>
      <c r="J112" s="27">
        <v>90.212677419354833</v>
      </c>
      <c r="K112" s="27">
        <v>5.4750943548387099</v>
      </c>
      <c r="L112" s="27">
        <f t="shared" si="14"/>
        <v>95.68777177419355</v>
      </c>
    </row>
    <row r="113" spans="1:12" s="35" customFormat="1">
      <c r="A113" s="34"/>
      <c r="B113" s="34" t="s">
        <v>139</v>
      </c>
      <c r="C113" s="17"/>
      <c r="D113" s="17"/>
      <c r="E113" s="17">
        <v>184818.32</v>
      </c>
      <c r="F113" s="17">
        <v>54525.851999999999</v>
      </c>
      <c r="G113" s="27">
        <f t="shared" si="16"/>
        <v>239344.17200000002</v>
      </c>
      <c r="H113" s="27"/>
      <c r="I113" s="27"/>
      <c r="J113" s="27">
        <v>285.67347849462368</v>
      </c>
      <c r="K113" s="27">
        <v>84.2805508064516</v>
      </c>
      <c r="L113" s="27">
        <f t="shared" si="14"/>
        <v>369.95402930107525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174965</v>
      </c>
      <c r="E114" s="25">
        <v>726004</v>
      </c>
      <c r="F114" s="25">
        <v>895112</v>
      </c>
      <c r="G114" s="25">
        <f t="shared" si="16"/>
        <v>1796081</v>
      </c>
      <c r="H114" s="26" t="s">
        <v>206</v>
      </c>
      <c r="I114" s="26">
        <v>270.44321236559136</v>
      </c>
      <c r="J114" s="26">
        <v>1122.1836021505376</v>
      </c>
      <c r="K114" s="26">
        <v>1383.5736559139782</v>
      </c>
      <c r="L114" s="26">
        <f>H114+I114+J114+K114</f>
        <v>2776.2004704301071</v>
      </c>
    </row>
    <row r="115" spans="1:12" s="35" customFormat="1">
      <c r="A115" s="34"/>
      <c r="B115" s="34" t="s">
        <v>140</v>
      </c>
      <c r="C115" s="17"/>
      <c r="D115" s="17">
        <v>174965</v>
      </c>
      <c r="E115" s="17">
        <v>726004</v>
      </c>
      <c r="F115" s="17">
        <v>895112</v>
      </c>
      <c r="G115" s="27">
        <f t="shared" si="16"/>
        <v>1796081</v>
      </c>
      <c r="H115" s="27"/>
      <c r="I115" s="27">
        <v>270.44321236559136</v>
      </c>
      <c r="J115" s="27">
        <v>1122.1836021505376</v>
      </c>
      <c r="K115" s="27">
        <v>1383.5736559139782</v>
      </c>
      <c r="L115" s="27">
        <f>H115+I115+J115+K115</f>
        <v>2776.2004704301071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490334</v>
      </c>
      <c r="F116" s="25">
        <v>643562</v>
      </c>
      <c r="G116" s="25">
        <f t="shared" si="16"/>
        <v>1133896</v>
      </c>
      <c r="H116" s="26" t="s">
        <v>206</v>
      </c>
      <c r="I116" s="26" t="s">
        <v>206</v>
      </c>
      <c r="J116" s="26">
        <v>757.9087365591397</v>
      </c>
      <c r="K116" s="26">
        <v>994.7530913978494</v>
      </c>
      <c r="L116" s="26">
        <f>H116+I116+J116+K116</f>
        <v>1752.6618279569891</v>
      </c>
    </row>
    <row r="117" spans="1:12" s="35" customFormat="1">
      <c r="A117" s="34"/>
      <c r="B117" s="34" t="s">
        <v>141</v>
      </c>
      <c r="C117" s="17"/>
      <c r="D117" s="17"/>
      <c r="E117" s="17">
        <v>490334</v>
      </c>
      <c r="F117" s="17">
        <v>643562</v>
      </c>
      <c r="G117" s="27">
        <f>SUM(C117:F117)</f>
        <v>1133896</v>
      </c>
      <c r="H117" s="27"/>
      <c r="I117" s="27"/>
      <c r="J117" s="27">
        <v>757.9087365591397</v>
      </c>
      <c r="K117" s="27">
        <v>994.7530913978494</v>
      </c>
      <c r="L117" s="27">
        <f>SUM(H117:K117)</f>
        <v>1752.6618279569891</v>
      </c>
    </row>
    <row r="118" spans="1:12" s="35" customFormat="1">
      <c r="A118" s="23">
        <v>37</v>
      </c>
      <c r="B118" s="24" t="s">
        <v>73</v>
      </c>
      <c r="C118" s="25">
        <v>165598</v>
      </c>
      <c r="D118" s="25">
        <v>0</v>
      </c>
      <c r="E118" s="25">
        <v>1224216</v>
      </c>
      <c r="F118" s="25">
        <v>358381</v>
      </c>
      <c r="G118" s="25">
        <f t="shared" ref="G118:G128" si="17">SUM(C118:F118)</f>
        <v>1748195</v>
      </c>
      <c r="H118" s="26">
        <v>255.96465053763438</v>
      </c>
      <c r="I118" s="26" t="s">
        <v>206</v>
      </c>
      <c r="J118" s="26">
        <v>1892.2693548387097</v>
      </c>
      <c r="K118" s="26">
        <v>553.94912634408593</v>
      </c>
      <c r="L118" s="26">
        <f>H118+I118+J118+K118</f>
        <v>2702.1831317204301</v>
      </c>
    </row>
    <row r="119" spans="1:12" s="35" customFormat="1">
      <c r="A119" s="34"/>
      <c r="B119" s="34" t="s">
        <v>142</v>
      </c>
      <c r="C119" s="17">
        <v>165598</v>
      </c>
      <c r="D119" s="17"/>
      <c r="E119" s="17">
        <v>359797</v>
      </c>
      <c r="F119" s="17">
        <v>93179</v>
      </c>
      <c r="G119" s="27">
        <f>SUM(C119:F119)</f>
        <v>618574</v>
      </c>
      <c r="H119" s="27">
        <v>255.96465053763438</v>
      </c>
      <c r="I119" s="27"/>
      <c r="J119" s="27">
        <v>556.13783602150534</v>
      </c>
      <c r="K119" s="27">
        <v>144.02668010752686</v>
      </c>
      <c r="L119" s="27">
        <f t="shared" ref="L119:L125" si="18">H119+I119+J119+K119</f>
        <v>956.12916666666661</v>
      </c>
    </row>
    <row r="120" spans="1:12" s="35" customFormat="1">
      <c r="A120" s="34"/>
      <c r="B120" s="34" t="s">
        <v>143</v>
      </c>
      <c r="C120" s="17"/>
      <c r="D120" s="17"/>
      <c r="E120" s="17">
        <v>117280</v>
      </c>
      <c r="F120" s="17"/>
      <c r="G120" s="27">
        <f t="shared" si="17"/>
        <v>117280</v>
      </c>
      <c r="H120" s="27"/>
      <c r="I120" s="27"/>
      <c r="J120" s="27">
        <v>181.27956989247309</v>
      </c>
      <c r="K120" s="27"/>
      <c r="L120" s="27">
        <f t="shared" si="18"/>
        <v>181.27956989247309</v>
      </c>
    </row>
    <row r="121" spans="1:12" s="35" customFormat="1">
      <c r="A121" s="34"/>
      <c r="B121" s="34" t="s">
        <v>144</v>
      </c>
      <c r="C121" s="17"/>
      <c r="D121" s="17"/>
      <c r="E121" s="17">
        <v>17629</v>
      </c>
      <c r="F121" s="17"/>
      <c r="G121" s="27">
        <f t="shared" si="17"/>
        <v>17629</v>
      </c>
      <c r="H121" s="27"/>
      <c r="I121" s="27"/>
      <c r="J121" s="27">
        <v>27.249126344086019</v>
      </c>
      <c r="K121" s="27"/>
      <c r="L121" s="27">
        <f t="shared" si="18"/>
        <v>27.249126344086019</v>
      </c>
    </row>
    <row r="122" spans="1:12" s="35" customFormat="1">
      <c r="A122" s="34"/>
      <c r="B122" s="34" t="s">
        <v>145</v>
      </c>
      <c r="C122" s="17"/>
      <c r="D122" s="17"/>
      <c r="E122" s="17">
        <v>44317</v>
      </c>
      <c r="F122" s="17">
        <v>29423</v>
      </c>
      <c r="G122" s="27">
        <f t="shared" si="17"/>
        <v>73740</v>
      </c>
      <c r="H122" s="27"/>
      <c r="I122" s="27"/>
      <c r="J122" s="27">
        <v>68.500739247311813</v>
      </c>
      <c r="K122" s="27">
        <v>45.479099462365589</v>
      </c>
      <c r="L122" s="27">
        <f t="shared" si="18"/>
        <v>113.97983870967741</v>
      </c>
    </row>
    <row r="123" spans="1:12" s="35" customFormat="1">
      <c r="A123" s="34"/>
      <c r="B123" s="34" t="s">
        <v>146</v>
      </c>
      <c r="C123" s="17"/>
      <c r="D123" s="17"/>
      <c r="E123" s="17">
        <v>37460</v>
      </c>
      <c r="F123" s="17">
        <v>44797</v>
      </c>
      <c r="G123" s="27">
        <f t="shared" si="17"/>
        <v>82257</v>
      </c>
      <c r="H123" s="27"/>
      <c r="I123" s="27"/>
      <c r="J123" s="27">
        <v>57.901881720430104</v>
      </c>
      <c r="K123" s="27">
        <v>69.242674731182788</v>
      </c>
      <c r="L123" s="27">
        <f t="shared" si="18"/>
        <v>127.14455645161289</v>
      </c>
    </row>
    <row r="124" spans="1:12" s="35" customFormat="1">
      <c r="A124" s="34"/>
      <c r="B124" s="34" t="s">
        <v>147</v>
      </c>
      <c r="C124" s="17"/>
      <c r="D124" s="17"/>
      <c r="E124" s="17">
        <v>72351</v>
      </c>
      <c r="F124" s="17">
        <v>116295</v>
      </c>
      <c r="G124" s="27">
        <f t="shared" si="17"/>
        <v>188646</v>
      </c>
      <c r="H124" s="27"/>
      <c r="I124" s="27"/>
      <c r="J124" s="27">
        <v>111.8328629032258</v>
      </c>
      <c r="K124" s="27">
        <v>179.7570564516129</v>
      </c>
      <c r="L124" s="27">
        <f t="shared" si="18"/>
        <v>291.58991935483868</v>
      </c>
    </row>
    <row r="125" spans="1:12" s="35" customFormat="1">
      <c r="A125" s="34"/>
      <c r="B125" s="34" t="s">
        <v>148</v>
      </c>
      <c r="C125" s="17"/>
      <c r="D125" s="17"/>
      <c r="E125" s="17">
        <v>575382</v>
      </c>
      <c r="F125" s="17">
        <v>74687</v>
      </c>
      <c r="G125" s="27">
        <f t="shared" si="17"/>
        <v>650069</v>
      </c>
      <c r="H125" s="27"/>
      <c r="I125" s="27"/>
      <c r="J125" s="27">
        <v>889.36733870967737</v>
      </c>
      <c r="K125" s="27">
        <v>115.44361559139784</v>
      </c>
      <c r="L125" s="27">
        <f t="shared" si="18"/>
        <v>1004.8109543010752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606091</v>
      </c>
      <c r="F126" s="40">
        <v>69451</v>
      </c>
      <c r="G126" s="25">
        <f t="shared" si="17"/>
        <v>675542</v>
      </c>
      <c r="H126" s="41" t="s">
        <v>206</v>
      </c>
      <c r="I126" s="41" t="s">
        <v>206</v>
      </c>
      <c r="J126" s="26">
        <v>936.83420698924726</v>
      </c>
      <c r="K126" s="26">
        <v>107.35033602150537</v>
      </c>
      <c r="L126" s="26">
        <f>H126+I126+J126+K126</f>
        <v>1044.1845430107526</v>
      </c>
    </row>
    <row r="127" spans="1:12" s="35" customFormat="1" ht="30">
      <c r="A127" s="34"/>
      <c r="B127" s="38" t="s">
        <v>149</v>
      </c>
      <c r="C127" s="17"/>
      <c r="D127" s="17"/>
      <c r="E127" s="17">
        <v>606091</v>
      </c>
      <c r="F127" s="17">
        <v>69451</v>
      </c>
      <c r="G127" s="27">
        <f t="shared" si="17"/>
        <v>675542</v>
      </c>
      <c r="H127" s="27"/>
      <c r="I127" s="27"/>
      <c r="J127" s="27">
        <v>936.83420698924726</v>
      </c>
      <c r="K127" s="27">
        <v>107.35033602150537</v>
      </c>
      <c r="L127" s="27">
        <f>SUM(H127:K127)</f>
        <v>1044.1845430107526</v>
      </c>
    </row>
    <row r="128" spans="1:12" s="35" customFormat="1">
      <c r="A128" s="23">
        <v>39</v>
      </c>
      <c r="B128" s="24" t="s">
        <v>76</v>
      </c>
      <c r="C128" s="25">
        <v>156138</v>
      </c>
      <c r="D128" s="25">
        <v>0</v>
      </c>
      <c r="E128" s="25">
        <v>3803891</v>
      </c>
      <c r="F128" s="25">
        <v>2827211</v>
      </c>
      <c r="G128" s="25">
        <f t="shared" si="17"/>
        <v>6787240</v>
      </c>
      <c r="H128" s="26">
        <v>241.34233870967742</v>
      </c>
      <c r="I128" s="26" t="s">
        <v>206</v>
      </c>
      <c r="J128" s="26">
        <v>5879.6702284946232</v>
      </c>
      <c r="K128" s="26">
        <v>4370.0170026881715</v>
      </c>
      <c r="L128" s="26">
        <f>H128+I128+J128+K128</f>
        <v>10491.029569892471</v>
      </c>
    </row>
    <row r="129" spans="1:12" s="35" customFormat="1">
      <c r="A129" s="34"/>
      <c r="B129" s="34" t="s">
        <v>150</v>
      </c>
      <c r="C129" s="17">
        <v>156138</v>
      </c>
      <c r="D129" s="17">
        <v>0</v>
      </c>
      <c r="E129" s="17">
        <v>3803891</v>
      </c>
      <c r="F129" s="17">
        <v>2827211</v>
      </c>
      <c r="G129" s="27">
        <f>C129+D129+E129+F129</f>
        <v>6787240</v>
      </c>
      <c r="H129" s="27">
        <v>241.34233870967742</v>
      </c>
      <c r="I129" s="27"/>
      <c r="J129" s="27">
        <v>5879.6702284946232</v>
      </c>
      <c r="K129" s="27">
        <v>4370.0170026881715</v>
      </c>
      <c r="L129" s="27">
        <f>H129+I129+J129+K129</f>
        <v>10491.029569892471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229770</v>
      </c>
      <c r="F130" s="25">
        <v>0</v>
      </c>
      <c r="G130" s="25">
        <f t="shared" ref="G130:G131" si="19">SUM(C130:F130)</f>
        <v>229770</v>
      </c>
      <c r="H130" s="26" t="s">
        <v>206</v>
      </c>
      <c r="I130" s="26" t="s">
        <v>206</v>
      </c>
      <c r="J130" s="26">
        <v>355.15524193548384</v>
      </c>
      <c r="K130" s="26" t="s">
        <v>206</v>
      </c>
      <c r="L130" s="26">
        <f>H130+I130+J130+K130</f>
        <v>355.15524193548384</v>
      </c>
    </row>
    <row r="131" spans="1:12" s="35" customFormat="1">
      <c r="A131" s="34"/>
      <c r="B131" s="34" t="s">
        <v>208</v>
      </c>
      <c r="C131" s="17"/>
      <c r="D131" s="17"/>
      <c r="E131" s="17">
        <v>229770</v>
      </c>
      <c r="F131" s="17"/>
      <c r="G131" s="27">
        <f t="shared" si="19"/>
        <v>229770</v>
      </c>
      <c r="H131" s="27"/>
      <c r="I131" s="27"/>
      <c r="J131" s="27">
        <v>355.15524193548384</v>
      </c>
      <c r="K131" s="27"/>
      <c r="L131" s="27">
        <f>H131+I131+J131+K131</f>
        <v>355.15524193548384</v>
      </c>
    </row>
    <row r="132" spans="1:12" s="35" customFormat="1">
      <c r="A132" s="23">
        <v>41</v>
      </c>
      <c r="B132" s="24" t="s">
        <v>78</v>
      </c>
      <c r="C132" s="25">
        <v>846870</v>
      </c>
      <c r="D132" s="25">
        <v>0</v>
      </c>
      <c r="E132" s="25">
        <v>10027137</v>
      </c>
      <c r="F132" s="25">
        <v>3986141</v>
      </c>
      <c r="G132" s="25">
        <f>SUM(C132:F132)</f>
        <v>14860148</v>
      </c>
      <c r="H132" s="26">
        <v>1309.0060483870966</v>
      </c>
      <c r="I132" s="26" t="s">
        <v>206</v>
      </c>
      <c r="J132" s="26">
        <v>15498.934879032257</v>
      </c>
      <c r="K132" s="26">
        <v>6161.3738575268817</v>
      </c>
      <c r="L132" s="26">
        <f>H132+I132+J132+K132</f>
        <v>22969.314784946233</v>
      </c>
    </row>
    <row r="133" spans="1:12" s="35" customFormat="1">
      <c r="A133" s="34"/>
      <c r="B133" s="34" t="s">
        <v>151</v>
      </c>
      <c r="C133" s="17">
        <v>846870</v>
      </c>
      <c r="D133" s="17"/>
      <c r="E133" s="17">
        <v>4111126.17</v>
      </c>
      <c r="F133" s="17">
        <v>1315426.53</v>
      </c>
      <c r="G133" s="27">
        <f>SUM(C133:F133)</f>
        <v>6273422.7000000002</v>
      </c>
      <c r="H133" s="27">
        <v>1309.0060483870966</v>
      </c>
      <c r="I133" s="27"/>
      <c r="J133" s="27">
        <v>6354.5633004032252</v>
      </c>
      <c r="K133" s="27">
        <v>2033.2533729838708</v>
      </c>
      <c r="L133" s="27">
        <f>SUM(H133:K133)</f>
        <v>9696.8227217741933</v>
      </c>
    </row>
    <row r="134" spans="1:12" s="35" customFormat="1">
      <c r="A134" s="34"/>
      <c r="B134" s="34" t="s">
        <v>152</v>
      </c>
      <c r="C134" s="17"/>
      <c r="D134" s="17"/>
      <c r="E134" s="17">
        <v>5916010.8300000001</v>
      </c>
      <c r="F134" s="17">
        <v>2670714.4700000002</v>
      </c>
      <c r="G134" s="27">
        <f>SUM(C134:F134)</f>
        <v>8586725.3000000007</v>
      </c>
      <c r="H134" s="27"/>
      <c r="I134" s="27"/>
      <c r="J134" s="27">
        <v>9144.3715786290322</v>
      </c>
      <c r="K134" s="27">
        <v>4128.1204845430102</v>
      </c>
      <c r="L134" s="27">
        <f>SUM(H134:K134)</f>
        <v>13272.492063172042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797758</v>
      </c>
      <c r="F135" s="25">
        <v>552008</v>
      </c>
      <c r="G135" s="25">
        <f>SUM(C135:F135)</f>
        <v>1349766</v>
      </c>
      <c r="H135" s="26" t="s">
        <v>206</v>
      </c>
      <c r="I135" s="26" t="s">
        <v>206</v>
      </c>
      <c r="J135" s="26">
        <v>1233.0936827956989</v>
      </c>
      <c r="K135" s="26">
        <v>853.23817204301076</v>
      </c>
      <c r="L135" s="26">
        <f>H135+I135+J135+K135</f>
        <v>2086.3318548387097</v>
      </c>
    </row>
    <row r="136" spans="1:12" s="35" customFormat="1">
      <c r="A136" s="34"/>
      <c r="B136" s="34" t="s">
        <v>153</v>
      </c>
      <c r="C136" s="17"/>
      <c r="D136" s="17"/>
      <c r="E136" s="17">
        <v>797758</v>
      </c>
      <c r="F136" s="17">
        <v>552008</v>
      </c>
      <c r="G136" s="27">
        <f>F136+E136</f>
        <v>1349766</v>
      </c>
      <c r="H136" s="27"/>
      <c r="I136" s="27"/>
      <c r="J136" s="27">
        <v>1233.0936827956989</v>
      </c>
      <c r="K136" s="27">
        <v>853.23817204301076</v>
      </c>
      <c r="L136" s="27">
        <f>H136+I136+J136+K136</f>
        <v>2086.3318548387097</v>
      </c>
    </row>
    <row r="137" spans="1:12" s="35" customFormat="1">
      <c r="A137" s="23">
        <v>43</v>
      </c>
      <c r="B137" s="24" t="s">
        <v>81</v>
      </c>
      <c r="C137" s="42">
        <v>350001</v>
      </c>
      <c r="D137" s="25"/>
      <c r="E137" s="42">
        <v>2250362</v>
      </c>
      <c r="F137" s="42">
        <v>2630258</v>
      </c>
      <c r="G137" s="25">
        <f>SUM(C137:F137)</f>
        <v>5230621</v>
      </c>
      <c r="H137" s="26">
        <v>540.99616935483868</v>
      </c>
      <c r="I137" s="26" t="s">
        <v>206</v>
      </c>
      <c r="J137" s="26">
        <v>3478.3821236559138</v>
      </c>
      <c r="K137" s="26">
        <v>4065.5869623655913</v>
      </c>
      <c r="L137" s="26">
        <f>H137+I137+J137+K137</f>
        <v>8084.9652553763444</v>
      </c>
    </row>
    <row r="138" spans="1:12" s="35" customFormat="1">
      <c r="A138" s="34"/>
      <c r="B138" s="34" t="s">
        <v>154</v>
      </c>
      <c r="C138" s="17">
        <v>350001</v>
      </c>
      <c r="D138" s="17"/>
      <c r="E138" s="17">
        <v>201182</v>
      </c>
      <c r="F138" s="17">
        <v>446092</v>
      </c>
      <c r="G138" s="27">
        <f t="shared" ref="G138:G143" si="20">SUM(C138:F138)</f>
        <v>997275</v>
      </c>
      <c r="H138" s="27">
        <v>540.99616935483868</v>
      </c>
      <c r="I138" s="27"/>
      <c r="J138" s="27">
        <v>310.96680107526873</v>
      </c>
      <c r="K138" s="27">
        <v>689.52392473118277</v>
      </c>
      <c r="L138" s="27">
        <f t="shared" ref="L138:L143" si="21">SUM(H138:K138)</f>
        <v>1541.4868951612902</v>
      </c>
    </row>
    <row r="139" spans="1:12" s="35" customFormat="1">
      <c r="A139" s="34"/>
      <c r="B139" s="34" t="s">
        <v>155</v>
      </c>
      <c r="C139" s="17"/>
      <c r="D139" s="17"/>
      <c r="E139" s="17">
        <v>968556</v>
      </c>
      <c r="F139" s="17">
        <v>1251214</v>
      </c>
      <c r="G139" s="27">
        <f t="shared" si="20"/>
        <v>2219770</v>
      </c>
      <c r="H139" s="27"/>
      <c r="I139" s="27"/>
      <c r="J139" s="27">
        <v>1497.0959677419353</v>
      </c>
      <c r="K139" s="27">
        <v>1934.000134408602</v>
      </c>
      <c r="L139" s="27">
        <f t="shared" si="21"/>
        <v>3431.0961021505373</v>
      </c>
    </row>
    <row r="140" spans="1:12" s="35" customFormat="1">
      <c r="A140" s="34"/>
      <c r="B140" s="34" t="s">
        <v>156</v>
      </c>
      <c r="C140" s="17"/>
      <c r="D140" s="17"/>
      <c r="E140" s="17">
        <v>487203</v>
      </c>
      <c r="F140" s="17"/>
      <c r="G140" s="27">
        <f t="shared" si="20"/>
        <v>487203</v>
      </c>
      <c r="H140" s="27"/>
      <c r="I140" s="27"/>
      <c r="J140" s="27">
        <v>753.06915322580642</v>
      </c>
      <c r="K140" s="27"/>
      <c r="L140" s="27">
        <f t="shared" si="21"/>
        <v>753.06915322580642</v>
      </c>
    </row>
    <row r="141" spans="1:12" s="35" customFormat="1">
      <c r="A141" s="34"/>
      <c r="B141" s="34" t="s">
        <v>157</v>
      </c>
      <c r="C141" s="17"/>
      <c r="D141" s="17"/>
      <c r="E141" s="17">
        <v>324727</v>
      </c>
      <c r="F141" s="17">
        <v>796705</v>
      </c>
      <c r="G141" s="27">
        <f t="shared" si="20"/>
        <v>1121432</v>
      </c>
      <c r="H141" s="27"/>
      <c r="I141" s="27"/>
      <c r="J141" s="27">
        <v>501.93017473118272</v>
      </c>
      <c r="K141" s="27">
        <v>1231.466061827957</v>
      </c>
      <c r="L141" s="27">
        <f t="shared" si="21"/>
        <v>1733.3962365591397</v>
      </c>
    </row>
    <row r="142" spans="1:12" s="35" customFormat="1">
      <c r="A142" s="34"/>
      <c r="B142" s="34" t="s">
        <v>158</v>
      </c>
      <c r="C142" s="17"/>
      <c r="D142" s="17"/>
      <c r="E142" s="17">
        <v>46808</v>
      </c>
      <c r="F142" s="17">
        <v>136247</v>
      </c>
      <c r="G142" s="27">
        <f t="shared" si="20"/>
        <v>183055</v>
      </c>
      <c r="H142" s="27"/>
      <c r="I142" s="27"/>
      <c r="J142" s="27">
        <v>72.351075268817198</v>
      </c>
      <c r="K142" s="27">
        <v>210.59684139784943</v>
      </c>
      <c r="L142" s="27">
        <f t="shared" si="21"/>
        <v>282.94791666666663</v>
      </c>
    </row>
    <row r="143" spans="1:12" s="35" customFormat="1">
      <c r="A143" s="34"/>
      <c r="B143" s="34" t="s">
        <v>159</v>
      </c>
      <c r="C143" s="17"/>
      <c r="D143" s="17"/>
      <c r="E143" s="17">
        <v>221886</v>
      </c>
      <c r="F143" s="17"/>
      <c r="G143" s="27">
        <f t="shared" si="20"/>
        <v>221886</v>
      </c>
      <c r="H143" s="27"/>
      <c r="I143" s="27"/>
      <c r="J143" s="27">
        <v>342.9689516129032</v>
      </c>
      <c r="K143" s="27"/>
      <c r="L143" s="27">
        <f t="shared" si="21"/>
        <v>342.9689516129032</v>
      </c>
    </row>
    <row r="144" spans="1:12" s="35" customFormat="1">
      <c r="A144" s="23">
        <v>44</v>
      </c>
      <c r="B144" s="24" t="s">
        <v>82</v>
      </c>
      <c r="C144" s="25">
        <v>1249415</v>
      </c>
      <c r="D144" s="25">
        <v>169358</v>
      </c>
      <c r="E144" s="42">
        <v>4501502</v>
      </c>
      <c r="F144" s="25">
        <v>1252898</v>
      </c>
      <c r="G144" s="25">
        <f>SUM(C144:F144)</f>
        <v>7173173</v>
      </c>
      <c r="H144" s="26">
        <v>1931.2194220430106</v>
      </c>
      <c r="I144" s="26">
        <v>261.77647849462363</v>
      </c>
      <c r="J144" s="26">
        <v>6957.9668010752684</v>
      </c>
      <c r="K144" s="26">
        <v>1936.6030913978493</v>
      </c>
      <c r="L144" s="26">
        <f>H144+I144+J144+K144</f>
        <v>11087.565793010752</v>
      </c>
    </row>
    <row r="145" spans="1:12" s="35" customFormat="1">
      <c r="A145" s="34"/>
      <c r="B145" s="34" t="s">
        <v>160</v>
      </c>
      <c r="C145" s="17">
        <v>1249415</v>
      </c>
      <c r="D145" s="17">
        <v>169358</v>
      </c>
      <c r="E145" s="17">
        <v>2637832</v>
      </c>
      <c r="F145" s="17">
        <v>937615</v>
      </c>
      <c r="G145" s="27">
        <f>C145+D145+E145+F145</f>
        <v>4994220</v>
      </c>
      <c r="H145" s="27">
        <v>1931.2194220430106</v>
      </c>
      <c r="I145" s="27">
        <v>261.77647849462363</v>
      </c>
      <c r="J145" s="27">
        <v>4077.2940860215049</v>
      </c>
      <c r="K145" s="27">
        <v>1449.2704973118277</v>
      </c>
      <c r="L145" s="27">
        <f>H145+I145+J145+K145</f>
        <v>7719.5604838709669</v>
      </c>
    </row>
    <row r="146" spans="1:12" s="35" customFormat="1">
      <c r="A146" s="34"/>
      <c r="B146" s="34" t="s">
        <v>161</v>
      </c>
      <c r="C146" s="17"/>
      <c r="D146" s="17"/>
      <c r="E146" s="17">
        <v>1825777</v>
      </c>
      <c r="F146" s="17">
        <v>297474</v>
      </c>
      <c r="G146" s="27">
        <f>C146+D146+E146+F146</f>
        <v>2123251</v>
      </c>
      <c r="H146" s="27"/>
      <c r="I146" s="27"/>
      <c r="J146" s="27">
        <v>2822.1015456989248</v>
      </c>
      <c r="K146" s="27">
        <v>459.80524193548382</v>
      </c>
      <c r="L146" s="27">
        <f>H146+I146+J146+K146</f>
        <v>3281.9067876344088</v>
      </c>
    </row>
    <row r="147" spans="1:12" s="35" customFormat="1">
      <c r="A147" s="34"/>
      <c r="B147" s="34" t="s">
        <v>162</v>
      </c>
      <c r="C147" s="17"/>
      <c r="D147" s="17"/>
      <c r="E147" s="17">
        <v>37893</v>
      </c>
      <c r="F147" s="17">
        <v>17809</v>
      </c>
      <c r="G147" s="27">
        <f>C147+D147+E147+F147</f>
        <v>55702</v>
      </c>
      <c r="H147" s="27"/>
      <c r="I147" s="27"/>
      <c r="J147" s="27">
        <v>58.571169354838702</v>
      </c>
      <c r="K147" s="27">
        <v>27.527352150537634</v>
      </c>
      <c r="L147" s="27">
        <f>H147+I147+J147+K147</f>
        <v>86.09852150537634</v>
      </c>
    </row>
    <row r="148" spans="1:12" s="35" customFormat="1">
      <c r="A148" s="23">
        <v>45</v>
      </c>
      <c r="B148" s="24" t="s">
        <v>84</v>
      </c>
      <c r="C148" s="25">
        <v>174630</v>
      </c>
      <c r="D148" s="25">
        <v>9502</v>
      </c>
      <c r="E148" s="43">
        <v>3536815</v>
      </c>
      <c r="F148" s="41">
        <v>3096410</v>
      </c>
      <c r="G148" s="25">
        <f>SUM(C148:F148)</f>
        <v>6817357</v>
      </c>
      <c r="H148" s="26">
        <v>269.92540322580641</v>
      </c>
      <c r="I148" s="26">
        <v>14.687231182795697</v>
      </c>
      <c r="J148" s="26">
        <v>5466.8511424731178</v>
      </c>
      <c r="K148" s="26">
        <v>4786.1176075268813</v>
      </c>
      <c r="L148" s="26">
        <f>H148+I148+J148+K148</f>
        <v>10537.581384408601</v>
      </c>
    </row>
    <row r="149" spans="1:12" s="35" customFormat="1">
      <c r="A149" s="34"/>
      <c r="B149" s="34" t="s">
        <v>163</v>
      </c>
      <c r="C149" s="17">
        <v>174630</v>
      </c>
      <c r="D149" s="17">
        <v>9502</v>
      </c>
      <c r="E149" s="17">
        <v>3536815</v>
      </c>
      <c r="F149" s="17">
        <v>3096410</v>
      </c>
      <c r="G149" s="17">
        <f>G148</f>
        <v>6817357</v>
      </c>
      <c r="H149" s="27"/>
      <c r="I149" s="27">
        <v>14.687231182795697</v>
      </c>
      <c r="J149" s="27">
        <v>5466.8511424731178</v>
      </c>
      <c r="K149" s="27">
        <v>4786.1176075268813</v>
      </c>
      <c r="L149" s="27">
        <f t="shared" ref="L149:L160" si="22">H149+I149+J149+K149</f>
        <v>10267.655981182794</v>
      </c>
    </row>
    <row r="150" spans="1:12" s="35" customFormat="1">
      <c r="A150" s="23">
        <v>46</v>
      </c>
      <c r="B150" s="24" t="s">
        <v>85</v>
      </c>
      <c r="C150" s="25">
        <v>14602</v>
      </c>
      <c r="D150" s="25">
        <v>0</v>
      </c>
      <c r="E150" s="42">
        <v>1065067</v>
      </c>
      <c r="F150" s="25">
        <v>790068</v>
      </c>
      <c r="G150" s="25">
        <f t="shared" ref="G150:G161" si="23">SUM(C150:F150)</f>
        <v>1869737</v>
      </c>
      <c r="H150" s="26">
        <v>22.570295698924728</v>
      </c>
      <c r="I150" s="26" t="s">
        <v>206</v>
      </c>
      <c r="J150" s="26">
        <v>1646.2729166666666</v>
      </c>
      <c r="K150" s="26">
        <v>1221.2072580645161</v>
      </c>
      <c r="L150" s="26">
        <f t="shared" si="22"/>
        <v>2890.0504704301075</v>
      </c>
    </row>
    <row r="151" spans="1:12" s="35" customFormat="1">
      <c r="A151" s="34"/>
      <c r="B151" s="34" t="s">
        <v>164</v>
      </c>
      <c r="C151" s="17">
        <v>14602</v>
      </c>
      <c r="D151" s="17"/>
      <c r="E151" s="17">
        <v>1065067</v>
      </c>
      <c r="F151" s="17">
        <v>790068</v>
      </c>
      <c r="G151" s="27">
        <f t="shared" si="23"/>
        <v>1869737</v>
      </c>
      <c r="H151" s="27">
        <v>22.570295698924728</v>
      </c>
      <c r="I151" s="27"/>
      <c r="J151" s="27">
        <v>1646.2729166666666</v>
      </c>
      <c r="K151" s="27">
        <v>1221.2072580645161</v>
      </c>
      <c r="L151" s="27">
        <f t="shared" si="22"/>
        <v>2890.0504704301075</v>
      </c>
    </row>
    <row r="152" spans="1:12" s="35" customFormat="1">
      <c r="A152" s="23">
        <v>47</v>
      </c>
      <c r="B152" s="24" t="s">
        <v>87</v>
      </c>
      <c r="C152" s="25">
        <v>92528</v>
      </c>
      <c r="D152" s="25">
        <v>0</v>
      </c>
      <c r="E152" s="25">
        <v>3186576</v>
      </c>
      <c r="F152" s="25">
        <v>1141317</v>
      </c>
      <c r="G152" s="25">
        <f t="shared" si="23"/>
        <v>4420421</v>
      </c>
      <c r="H152" s="26">
        <v>143.02043010752686</v>
      </c>
      <c r="I152" s="26" t="s">
        <v>206</v>
      </c>
      <c r="J152" s="26">
        <v>4925.4870967741936</v>
      </c>
      <c r="K152" s="26">
        <v>1764.1324596774193</v>
      </c>
      <c r="L152" s="26">
        <f t="shared" si="22"/>
        <v>6832.6399865591393</v>
      </c>
    </row>
    <row r="153" spans="1:12" s="35" customFormat="1">
      <c r="A153" s="34"/>
      <c r="B153" s="34" t="s">
        <v>165</v>
      </c>
      <c r="C153" s="17">
        <v>92528</v>
      </c>
      <c r="D153" s="17"/>
      <c r="E153" s="17">
        <v>207127.44</v>
      </c>
      <c r="F153" s="17">
        <v>135816.723</v>
      </c>
      <c r="G153" s="27">
        <f t="shared" si="23"/>
        <v>435472.163</v>
      </c>
      <c r="H153" s="27">
        <v>143.02043010752686</v>
      </c>
      <c r="I153" s="27"/>
      <c r="J153" s="27">
        <v>320.15666129032252</v>
      </c>
      <c r="K153" s="27">
        <v>209.93176270161291</v>
      </c>
      <c r="L153" s="27">
        <f t="shared" si="22"/>
        <v>673.10885409946229</v>
      </c>
    </row>
    <row r="154" spans="1:12" s="35" customFormat="1">
      <c r="A154" s="34"/>
      <c r="B154" s="34" t="s">
        <v>166</v>
      </c>
      <c r="C154" s="17"/>
      <c r="D154" s="17"/>
      <c r="E154" s="17">
        <v>82850.975999999995</v>
      </c>
      <c r="F154" s="17"/>
      <c r="G154" s="27">
        <f t="shared" si="23"/>
        <v>82850.975999999995</v>
      </c>
      <c r="H154" s="27"/>
      <c r="I154" s="27"/>
      <c r="J154" s="27">
        <v>128.06266451612902</v>
      </c>
      <c r="K154" s="27"/>
      <c r="L154" s="27">
        <f t="shared" si="22"/>
        <v>128.06266451612902</v>
      </c>
    </row>
    <row r="155" spans="1:12" s="35" customFormat="1">
      <c r="A155" s="34"/>
      <c r="B155" s="34" t="s">
        <v>167</v>
      </c>
      <c r="C155" s="17"/>
      <c r="D155" s="17"/>
      <c r="E155" s="17">
        <v>254926.08000000002</v>
      </c>
      <c r="F155" s="17">
        <v>47935.314000000006</v>
      </c>
      <c r="G155" s="27">
        <f t="shared" si="23"/>
        <v>302861.39400000003</v>
      </c>
      <c r="H155" s="27"/>
      <c r="I155" s="27"/>
      <c r="J155" s="27">
        <v>394.03896774193549</v>
      </c>
      <c r="K155" s="27">
        <v>74.093563306451628</v>
      </c>
      <c r="L155" s="27">
        <f t="shared" si="22"/>
        <v>468.13253104838714</v>
      </c>
    </row>
    <row r="156" spans="1:12" s="35" customFormat="1">
      <c r="A156" s="34"/>
      <c r="B156" s="34" t="s">
        <v>168</v>
      </c>
      <c r="C156" s="17"/>
      <c r="D156" s="17"/>
      <c r="E156" s="17">
        <v>1070689.5360000001</v>
      </c>
      <c r="F156" s="17">
        <v>252231.057</v>
      </c>
      <c r="G156" s="27">
        <f t="shared" si="23"/>
        <v>1322920.5930000001</v>
      </c>
      <c r="H156" s="27"/>
      <c r="I156" s="27"/>
      <c r="J156" s="27">
        <v>1654.963664516129</v>
      </c>
      <c r="K156" s="27">
        <v>389.87327358870965</v>
      </c>
      <c r="L156" s="27">
        <f t="shared" si="22"/>
        <v>2044.8369381048387</v>
      </c>
    </row>
    <row r="157" spans="1:12" s="35" customFormat="1">
      <c r="A157" s="34"/>
      <c r="B157" s="34" t="s">
        <v>169</v>
      </c>
      <c r="C157" s="17"/>
      <c r="D157" s="17"/>
      <c r="E157" s="17">
        <v>1121674.7520000001</v>
      </c>
      <c r="F157" s="17">
        <v>463374.70199999987</v>
      </c>
      <c r="G157" s="27">
        <f t="shared" si="23"/>
        <v>1585049.4539999999</v>
      </c>
      <c r="H157" s="27"/>
      <c r="I157" s="27"/>
      <c r="J157" s="27">
        <v>1733.7714580645161</v>
      </c>
      <c r="K157" s="27">
        <v>716.23777862903205</v>
      </c>
      <c r="L157" s="27">
        <f t="shared" si="22"/>
        <v>2450.0092366935482</v>
      </c>
    </row>
    <row r="158" spans="1:12" s="35" customFormat="1">
      <c r="A158" s="34"/>
      <c r="B158" s="34" t="s">
        <v>170</v>
      </c>
      <c r="C158" s="17"/>
      <c r="D158" s="17"/>
      <c r="E158" s="17">
        <v>178448.25599999999</v>
      </c>
      <c r="F158" s="17">
        <v>85598.774999999994</v>
      </c>
      <c r="G158" s="27">
        <f t="shared" si="23"/>
        <v>264047.03099999996</v>
      </c>
      <c r="H158" s="27"/>
      <c r="I158" s="27"/>
      <c r="J158" s="27">
        <v>275.8272774193548</v>
      </c>
      <c r="K158" s="27">
        <v>132.30993447580644</v>
      </c>
      <c r="L158" s="27">
        <f t="shared" si="22"/>
        <v>408.13721189516127</v>
      </c>
    </row>
    <row r="159" spans="1:12" s="35" customFormat="1">
      <c r="A159" s="34"/>
      <c r="B159" s="34" t="s">
        <v>171</v>
      </c>
      <c r="C159" s="17"/>
      <c r="D159" s="17"/>
      <c r="E159" s="17">
        <v>162515.37599999999</v>
      </c>
      <c r="F159" s="17">
        <v>55924.533000000003</v>
      </c>
      <c r="G159" s="27">
        <f t="shared" si="23"/>
        <v>218439.90899999999</v>
      </c>
      <c r="H159" s="27"/>
      <c r="I159" s="27"/>
      <c r="J159" s="27">
        <v>251.19984193548385</v>
      </c>
      <c r="K159" s="27">
        <v>86.442490524193545</v>
      </c>
      <c r="L159" s="27">
        <f t="shared" si="22"/>
        <v>337.64233245967739</v>
      </c>
    </row>
    <row r="160" spans="1:12" s="35" customFormat="1">
      <c r="A160" s="34"/>
      <c r="B160" s="34" t="s">
        <v>172</v>
      </c>
      <c r="C160" s="17"/>
      <c r="D160" s="17"/>
      <c r="E160" s="17">
        <v>108343.584</v>
      </c>
      <c r="F160" s="17">
        <v>100435.89599999999</v>
      </c>
      <c r="G160" s="27">
        <f t="shared" si="23"/>
        <v>208779.47999999998</v>
      </c>
      <c r="H160" s="27"/>
      <c r="I160" s="27"/>
      <c r="J160" s="27">
        <v>167.46656129032257</v>
      </c>
      <c r="K160" s="27">
        <v>155.24365645161288</v>
      </c>
      <c r="L160" s="27">
        <f t="shared" si="22"/>
        <v>322.71021774193548</v>
      </c>
    </row>
    <row r="161" spans="1:12" s="35" customFormat="1">
      <c r="A161" s="23">
        <v>48</v>
      </c>
      <c r="B161" s="24" t="s">
        <v>89</v>
      </c>
      <c r="C161" s="25">
        <v>360220</v>
      </c>
      <c r="D161" s="25">
        <v>0</v>
      </c>
      <c r="E161" s="42">
        <v>1549440</v>
      </c>
      <c r="F161" s="25">
        <v>576541</v>
      </c>
      <c r="G161" s="25">
        <f t="shared" si="23"/>
        <v>2486201</v>
      </c>
      <c r="H161" s="26">
        <v>556.79166666666663</v>
      </c>
      <c r="I161" s="26" t="s">
        <v>206</v>
      </c>
      <c r="J161" s="26">
        <v>2394.9677419354834</v>
      </c>
      <c r="K161" s="26">
        <v>891.15880376344069</v>
      </c>
      <c r="L161" s="26">
        <f>H161+I161+J161+K161</f>
        <v>3842.9182123655905</v>
      </c>
    </row>
    <row r="162" spans="1:12" s="35" customFormat="1">
      <c r="A162" s="34"/>
      <c r="B162" s="34" t="s">
        <v>173</v>
      </c>
      <c r="C162" s="17">
        <v>360220</v>
      </c>
      <c r="D162" s="17">
        <v>0</v>
      </c>
      <c r="E162" s="17">
        <v>1549440</v>
      </c>
      <c r="F162" s="17">
        <v>576541</v>
      </c>
      <c r="G162" s="27">
        <f>G161*100%</f>
        <v>2486201</v>
      </c>
      <c r="H162" s="27">
        <v>556.79166666666663</v>
      </c>
      <c r="I162" s="27"/>
      <c r="J162" s="27">
        <v>2394.9677419354834</v>
      </c>
      <c r="K162" s="27">
        <v>891.15880376344069</v>
      </c>
      <c r="L162" s="27">
        <f>SUM(H162:K162)</f>
        <v>3842.9182123655905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27741</v>
      </c>
      <c r="E163" s="42">
        <v>2141991</v>
      </c>
      <c r="F163" s="25">
        <v>1079877</v>
      </c>
      <c r="G163" s="25">
        <f>SUM(C163:F163)</f>
        <v>3249609</v>
      </c>
      <c r="H163" s="26" t="s">
        <v>206</v>
      </c>
      <c r="I163" s="26">
        <v>42.879233870967738</v>
      </c>
      <c r="J163" s="26">
        <v>3310.8731854838707</v>
      </c>
      <c r="K163" s="26">
        <v>1669.1647177419352</v>
      </c>
      <c r="L163" s="26">
        <f t="shared" ref="L163:L202" si="24">SUM(H163:K163)</f>
        <v>5022.9171370967733</v>
      </c>
    </row>
    <row r="164" spans="1:12" s="35" customFormat="1">
      <c r="A164" s="34"/>
      <c r="B164" s="34" t="s">
        <v>174</v>
      </c>
      <c r="C164" s="17"/>
      <c r="D164" s="17">
        <v>27741</v>
      </c>
      <c r="E164" s="17">
        <v>2141991</v>
      </c>
      <c r="F164" s="17">
        <v>1079877</v>
      </c>
      <c r="G164" s="27">
        <f>G163*100%</f>
        <v>3249609</v>
      </c>
      <c r="H164" s="27"/>
      <c r="I164" s="27">
        <v>42.879233870967738</v>
      </c>
      <c r="J164" s="27">
        <v>3310.8731854838707</v>
      </c>
      <c r="K164" s="27">
        <v>1669.1647177419352</v>
      </c>
      <c r="L164" s="27">
        <f t="shared" si="24"/>
        <v>5022.9171370967733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124635</v>
      </c>
      <c r="F165" s="25">
        <v>205448</v>
      </c>
      <c r="G165" s="25">
        <f>SUM(C165:F165)</f>
        <v>330083</v>
      </c>
      <c r="H165" s="26" t="s">
        <v>206</v>
      </c>
      <c r="I165" s="26" t="s">
        <v>206</v>
      </c>
      <c r="J165" s="26">
        <v>192.64818548387098</v>
      </c>
      <c r="K165" s="26">
        <v>317.56075268817199</v>
      </c>
      <c r="L165" s="26">
        <f t="shared" si="24"/>
        <v>510.20893817204296</v>
      </c>
    </row>
    <row r="166" spans="1:12" s="35" customFormat="1">
      <c r="A166" s="34"/>
      <c r="B166" s="34" t="s">
        <v>175</v>
      </c>
      <c r="C166" s="17"/>
      <c r="D166" s="17"/>
      <c r="E166" s="17">
        <v>124635</v>
      </c>
      <c r="F166" s="17">
        <v>205448</v>
      </c>
      <c r="G166" s="27">
        <f>G165</f>
        <v>330083</v>
      </c>
      <c r="H166" s="27"/>
      <c r="I166" s="27"/>
      <c r="J166" s="27">
        <v>192.64818548387098</v>
      </c>
      <c r="K166" s="27">
        <v>317.56075268817199</v>
      </c>
      <c r="L166" s="27">
        <f t="shared" si="24"/>
        <v>510.20893817204296</v>
      </c>
    </row>
    <row r="167" spans="1:12" s="35" customFormat="1">
      <c r="A167" s="23">
        <v>51</v>
      </c>
      <c r="B167" s="24" t="s">
        <v>95</v>
      </c>
      <c r="C167" s="25">
        <v>1245</v>
      </c>
      <c r="D167" s="25">
        <v>0</v>
      </c>
      <c r="E167" s="42">
        <v>4618105</v>
      </c>
      <c r="F167" s="25">
        <v>825194</v>
      </c>
      <c r="G167" s="25">
        <f>SUM(C167:F167)</f>
        <v>5444544</v>
      </c>
      <c r="H167" s="26">
        <v>1.9243951612903223</v>
      </c>
      <c r="I167" s="26" t="s">
        <v>206</v>
      </c>
      <c r="J167" s="26">
        <v>7138.1999327956992</v>
      </c>
      <c r="K167" s="26">
        <v>1275.5014784946236</v>
      </c>
      <c r="L167" s="26">
        <f t="shared" si="24"/>
        <v>8415.6258064516132</v>
      </c>
    </row>
    <row r="168" spans="1:12" s="35" customFormat="1">
      <c r="A168" s="34"/>
      <c r="B168" s="34" t="s">
        <v>176</v>
      </c>
      <c r="C168" s="17">
        <v>1245</v>
      </c>
      <c r="D168" s="17">
        <v>0</v>
      </c>
      <c r="E168" s="17">
        <v>4618105</v>
      </c>
      <c r="F168" s="17">
        <v>825194</v>
      </c>
      <c r="G168" s="27">
        <f>G167*100%</f>
        <v>5444544</v>
      </c>
      <c r="H168" s="27">
        <v>1.9243951612903223</v>
      </c>
      <c r="I168" s="27"/>
      <c r="J168" s="27">
        <v>7138.1999327956992</v>
      </c>
      <c r="K168" s="27">
        <v>1275.5014784946236</v>
      </c>
      <c r="L168" s="27">
        <f t="shared" si="24"/>
        <v>8415.6258064516132</v>
      </c>
    </row>
    <row r="169" spans="1:12" s="35" customFormat="1">
      <c r="A169" s="23">
        <v>52</v>
      </c>
      <c r="B169" s="24" t="s">
        <v>97</v>
      </c>
      <c r="C169" s="25">
        <v>743531</v>
      </c>
      <c r="D169" s="25">
        <v>0</v>
      </c>
      <c r="E169" s="25">
        <v>1276288</v>
      </c>
      <c r="F169" s="25">
        <v>2026542</v>
      </c>
      <c r="G169" s="25">
        <f t="shared" ref="G169:G198" si="25">SUM(C169:F169)</f>
        <v>4046361</v>
      </c>
      <c r="H169" s="26">
        <v>1149.275067204301</v>
      </c>
      <c r="I169" s="26" t="s">
        <v>206</v>
      </c>
      <c r="J169" s="26">
        <v>1972.7569892473118</v>
      </c>
      <c r="K169" s="26">
        <v>3132.4237903225803</v>
      </c>
      <c r="L169" s="26">
        <f t="shared" si="24"/>
        <v>6254.4558467741936</v>
      </c>
    </row>
    <row r="170" spans="1:12" s="35" customFormat="1">
      <c r="A170" s="34"/>
      <c r="B170" s="34" t="s">
        <v>177</v>
      </c>
      <c r="C170" s="17">
        <v>743531</v>
      </c>
      <c r="D170" s="17"/>
      <c r="E170" s="17">
        <v>1072975</v>
      </c>
      <c r="F170" s="17">
        <v>1794649</v>
      </c>
      <c r="G170" s="27">
        <f>SUM(C170:F170)</f>
        <v>3611155</v>
      </c>
      <c r="H170" s="27">
        <v>1149.275067204301</v>
      </c>
      <c r="I170" s="27"/>
      <c r="J170" s="27">
        <v>1658.4963037634407</v>
      </c>
      <c r="K170" s="27">
        <v>2773.987029569892</v>
      </c>
      <c r="L170" s="27">
        <f t="shared" si="24"/>
        <v>5581.7584005376339</v>
      </c>
    </row>
    <row r="171" spans="1:12" s="35" customFormat="1">
      <c r="A171" s="34"/>
      <c r="B171" s="34" t="s">
        <v>178</v>
      </c>
      <c r="C171" s="17"/>
      <c r="D171" s="17"/>
      <c r="E171" s="17">
        <v>203313</v>
      </c>
      <c r="F171" s="17">
        <v>183009</v>
      </c>
      <c r="G171" s="27">
        <f t="shared" si="25"/>
        <v>386322</v>
      </c>
      <c r="H171" s="27"/>
      <c r="I171" s="27"/>
      <c r="J171" s="27">
        <v>314.26068548387093</v>
      </c>
      <c r="K171" s="27">
        <v>282.876814516129</v>
      </c>
      <c r="L171" s="27">
        <f t="shared" si="24"/>
        <v>597.13749999999993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48884</v>
      </c>
      <c r="G172" s="27">
        <f t="shared" si="25"/>
        <v>48884</v>
      </c>
      <c r="H172" s="27"/>
      <c r="I172" s="27"/>
      <c r="J172" s="27"/>
      <c r="K172" s="27">
        <v>75.559946236559128</v>
      </c>
      <c r="L172" s="27">
        <f t="shared" si="24"/>
        <v>75.559946236559128</v>
      </c>
    </row>
    <row r="173" spans="1:12" s="35" customFormat="1">
      <c r="A173" s="23">
        <v>53</v>
      </c>
      <c r="B173" s="24" t="s">
        <v>98</v>
      </c>
      <c r="C173" s="25">
        <v>744891</v>
      </c>
      <c r="D173" s="25"/>
      <c r="E173" s="25">
        <v>1757907</v>
      </c>
      <c r="F173" s="25">
        <v>1291248</v>
      </c>
      <c r="G173" s="25">
        <f t="shared" si="25"/>
        <v>3794046</v>
      </c>
      <c r="H173" s="26">
        <v>1151.3772177419355</v>
      </c>
      <c r="I173" s="26" t="s">
        <v>206</v>
      </c>
      <c r="J173" s="26">
        <v>2717.1949596774193</v>
      </c>
      <c r="K173" s="26">
        <v>1995.8806451612902</v>
      </c>
      <c r="L173" s="26">
        <f t="shared" si="24"/>
        <v>5864.4528225806453</v>
      </c>
    </row>
    <row r="174" spans="1:12" s="35" customFormat="1">
      <c r="A174" s="34"/>
      <c r="B174" s="34" t="s">
        <v>180</v>
      </c>
      <c r="C174" s="17">
        <v>744891</v>
      </c>
      <c r="D174" s="17"/>
      <c r="E174" s="17">
        <v>1757907</v>
      </c>
      <c r="F174" s="17">
        <v>1291248</v>
      </c>
      <c r="G174" s="27">
        <f t="shared" si="25"/>
        <v>3794046</v>
      </c>
      <c r="H174" s="27">
        <v>1151.3772177419355</v>
      </c>
      <c r="I174" s="27"/>
      <c r="J174" s="27">
        <v>2717.1949596774193</v>
      </c>
      <c r="K174" s="27">
        <v>1995.8806451612902</v>
      </c>
      <c r="L174" s="27">
        <f t="shared" si="24"/>
        <v>5864.4528225806453</v>
      </c>
    </row>
    <row r="175" spans="1:12" s="35" customFormat="1">
      <c r="A175" s="23">
        <v>54</v>
      </c>
      <c r="B175" s="24" t="s">
        <v>100</v>
      </c>
      <c r="C175" s="25">
        <v>181226</v>
      </c>
      <c r="D175" s="25">
        <v>0</v>
      </c>
      <c r="E175" s="25">
        <v>1825315</v>
      </c>
      <c r="F175" s="25">
        <v>923959</v>
      </c>
      <c r="G175" s="25">
        <f t="shared" si="25"/>
        <v>2930500</v>
      </c>
      <c r="H175" s="26">
        <v>280.12083333333334</v>
      </c>
      <c r="I175" s="26" t="s">
        <v>206</v>
      </c>
      <c r="J175" s="26">
        <v>2821.3874327956987</v>
      </c>
      <c r="K175" s="26">
        <v>1428.1624327956988</v>
      </c>
      <c r="L175" s="26">
        <f t="shared" si="24"/>
        <v>4529.6706989247305</v>
      </c>
    </row>
    <row r="176" spans="1:12" s="35" customFormat="1">
      <c r="A176" s="34"/>
      <c r="B176" s="34" t="s">
        <v>181</v>
      </c>
      <c r="C176" s="17"/>
      <c r="D176" s="17"/>
      <c r="E176" s="17">
        <v>276692</v>
      </c>
      <c r="F176" s="17">
        <v>155350</v>
      </c>
      <c r="G176" s="27">
        <f t="shared" si="25"/>
        <v>432042</v>
      </c>
      <c r="H176" s="27"/>
      <c r="I176" s="27"/>
      <c r="J176" s="27">
        <v>427.68252688172038</v>
      </c>
      <c r="K176" s="27">
        <v>240.12432795698925</v>
      </c>
      <c r="L176" s="27">
        <f t="shared" si="24"/>
        <v>667.80685483870957</v>
      </c>
    </row>
    <row r="177" spans="1:12" s="35" customFormat="1">
      <c r="A177" s="34"/>
      <c r="B177" s="34" t="s">
        <v>182</v>
      </c>
      <c r="C177" s="17"/>
      <c r="D177" s="17"/>
      <c r="E177" s="17">
        <v>115359</v>
      </c>
      <c r="F177" s="17">
        <v>139877</v>
      </c>
      <c r="G177" s="27">
        <f t="shared" si="25"/>
        <v>255236</v>
      </c>
      <c r="H177" s="27"/>
      <c r="I177" s="27"/>
      <c r="J177" s="27">
        <v>178.31028225806452</v>
      </c>
      <c r="K177" s="27">
        <v>216.20772849462364</v>
      </c>
      <c r="L177" s="27">
        <f t="shared" si="24"/>
        <v>394.51801075268816</v>
      </c>
    </row>
    <row r="178" spans="1:12" s="35" customFormat="1">
      <c r="A178" s="34"/>
      <c r="B178" s="34" t="s">
        <v>183</v>
      </c>
      <c r="C178" s="17"/>
      <c r="D178" s="17"/>
      <c r="E178" s="17">
        <v>7680</v>
      </c>
      <c r="F178" s="17">
        <v>8015</v>
      </c>
      <c r="G178" s="27">
        <f t="shared" si="25"/>
        <v>15695</v>
      </c>
      <c r="H178" s="27"/>
      <c r="I178" s="27"/>
      <c r="J178" s="27">
        <v>11.870967741935482</v>
      </c>
      <c r="K178" s="27">
        <v>12.38877688172043</v>
      </c>
      <c r="L178" s="27">
        <f t="shared" si="24"/>
        <v>24.259744623655912</v>
      </c>
    </row>
    <row r="179" spans="1:12" s="35" customFormat="1">
      <c r="A179" s="34"/>
      <c r="B179" s="34" t="s">
        <v>184</v>
      </c>
      <c r="C179" s="17"/>
      <c r="D179" s="17"/>
      <c r="E179" s="17">
        <v>37627</v>
      </c>
      <c r="F179" s="17">
        <v>3352</v>
      </c>
      <c r="G179" s="27">
        <f t="shared" si="25"/>
        <v>40979</v>
      </c>
      <c r="H179" s="27"/>
      <c r="I179" s="27"/>
      <c r="J179" s="27">
        <v>58.160013440860205</v>
      </c>
      <c r="K179" s="27">
        <v>5.1811827956989251</v>
      </c>
      <c r="L179" s="27">
        <f t="shared" si="24"/>
        <v>63.341196236559128</v>
      </c>
    </row>
    <row r="180" spans="1:12" s="35" customFormat="1">
      <c r="A180" s="34"/>
      <c r="B180" s="34" t="s">
        <v>210</v>
      </c>
      <c r="C180" s="17"/>
      <c r="D180" s="17"/>
      <c r="E180" s="17"/>
      <c r="F180" s="17">
        <v>6720</v>
      </c>
      <c r="G180" s="27">
        <f t="shared" si="25"/>
        <v>6720</v>
      </c>
      <c r="H180" s="27"/>
      <c r="I180" s="27"/>
      <c r="J180" s="27"/>
      <c r="K180" s="27">
        <v>10.387096774193548</v>
      </c>
      <c r="L180" s="27">
        <f t="shared" si="24"/>
        <v>10.387096774193548</v>
      </c>
    </row>
    <row r="181" spans="1:12" s="35" customFormat="1">
      <c r="A181" s="34"/>
      <c r="B181" s="34" t="s">
        <v>186</v>
      </c>
      <c r="C181" s="17"/>
      <c r="D181" s="17"/>
      <c r="E181" s="17">
        <v>379483</v>
      </c>
      <c r="F181" s="17"/>
      <c r="G181" s="27">
        <f t="shared" si="25"/>
        <v>379483</v>
      </c>
      <c r="H181" s="27"/>
      <c r="I181" s="27"/>
      <c r="J181" s="27">
        <v>586.56646505376341</v>
      </c>
      <c r="K181" s="27"/>
      <c r="L181" s="27">
        <f t="shared" si="24"/>
        <v>586.56646505376341</v>
      </c>
    </row>
    <row r="182" spans="1:12" s="35" customFormat="1">
      <c r="A182" s="34"/>
      <c r="B182" s="34" t="s">
        <v>187</v>
      </c>
      <c r="C182" s="17">
        <v>181226</v>
      </c>
      <c r="D182" s="17"/>
      <c r="E182" s="17">
        <v>96845</v>
      </c>
      <c r="F182" s="17">
        <v>16846</v>
      </c>
      <c r="G182" s="27">
        <f t="shared" si="25"/>
        <v>294917</v>
      </c>
      <c r="H182" s="27">
        <v>280.12083333333334</v>
      </c>
      <c r="I182" s="27"/>
      <c r="J182" s="27">
        <v>149.69321236559136</v>
      </c>
      <c r="K182" s="27">
        <v>26.038844086021502</v>
      </c>
      <c r="L182" s="27">
        <f t="shared" si="24"/>
        <v>455.85288978494623</v>
      </c>
    </row>
    <row r="183" spans="1:12" s="35" customFormat="1">
      <c r="A183" s="34"/>
      <c r="B183" s="34" t="s">
        <v>188</v>
      </c>
      <c r="C183" s="17"/>
      <c r="D183" s="17"/>
      <c r="E183" s="17">
        <v>647594</v>
      </c>
      <c r="F183" s="17">
        <v>574358</v>
      </c>
      <c r="G183" s="27">
        <f t="shared" si="25"/>
        <v>1221952</v>
      </c>
      <c r="H183" s="27"/>
      <c r="I183" s="27"/>
      <c r="J183" s="27">
        <v>1000.9853494623654</v>
      </c>
      <c r="K183" s="27">
        <v>887.7845430107526</v>
      </c>
      <c r="L183" s="27">
        <f t="shared" si="24"/>
        <v>1888.769892473118</v>
      </c>
    </row>
    <row r="184" spans="1:12" s="35" customFormat="1">
      <c r="A184" s="34"/>
      <c r="B184" s="34" t="s">
        <v>189</v>
      </c>
      <c r="C184" s="17"/>
      <c r="D184" s="17"/>
      <c r="E184" s="17">
        <v>264035</v>
      </c>
      <c r="F184" s="17">
        <v>19441</v>
      </c>
      <c r="G184" s="27">
        <f t="shared" si="25"/>
        <v>283476</v>
      </c>
      <c r="H184" s="27"/>
      <c r="I184" s="27"/>
      <c r="J184" s="27">
        <v>408.11861559139783</v>
      </c>
      <c r="K184" s="27"/>
      <c r="L184" s="27">
        <f t="shared" si="24"/>
        <v>408.11861559139783</v>
      </c>
    </row>
    <row r="185" spans="1:12" s="35" customFormat="1">
      <c r="A185" s="18">
        <v>55</v>
      </c>
      <c r="B185" s="44" t="s">
        <v>101</v>
      </c>
      <c r="C185" s="20">
        <v>0</v>
      </c>
      <c r="D185" s="20">
        <v>63257</v>
      </c>
      <c r="E185" s="20">
        <v>2494223</v>
      </c>
      <c r="F185" s="20">
        <v>745410</v>
      </c>
      <c r="G185" s="20">
        <f t="shared" si="25"/>
        <v>3302890</v>
      </c>
      <c r="H185" s="21" t="s">
        <v>206</v>
      </c>
      <c r="I185" s="21">
        <v>97.77627688172042</v>
      </c>
      <c r="J185" s="21">
        <v>3855.3178091397845</v>
      </c>
      <c r="K185" s="21">
        <v>1152.1794354838707</v>
      </c>
      <c r="L185" s="21">
        <f t="shared" si="24"/>
        <v>5105.2735215053763</v>
      </c>
    </row>
    <row r="186" spans="1:12" s="35" customFormat="1">
      <c r="A186" s="34"/>
      <c r="B186" s="34" t="s">
        <v>190</v>
      </c>
      <c r="C186" s="17"/>
      <c r="D186" s="17"/>
      <c r="E186" s="17">
        <v>745688</v>
      </c>
      <c r="F186" s="17">
        <v>334834</v>
      </c>
      <c r="G186" s="27">
        <f t="shared" si="25"/>
        <v>1080522</v>
      </c>
      <c r="H186" s="27"/>
      <c r="I186" s="27"/>
      <c r="J186" s="27">
        <v>1152.6091397849461</v>
      </c>
      <c r="K186" s="27">
        <v>517.55255376344087</v>
      </c>
      <c r="L186" s="27">
        <f t="shared" si="24"/>
        <v>1670.1616935483871</v>
      </c>
    </row>
    <row r="187" spans="1:12" s="35" customFormat="1">
      <c r="A187" s="34"/>
      <c r="B187" s="34" t="s">
        <v>191</v>
      </c>
      <c r="C187" s="17"/>
      <c r="D187" s="17"/>
      <c r="E187" s="17">
        <v>589829</v>
      </c>
      <c r="F187" s="17">
        <v>47219</v>
      </c>
      <c r="G187" s="27">
        <f t="shared" si="25"/>
        <v>637048</v>
      </c>
      <c r="H187" s="27"/>
      <c r="I187" s="27"/>
      <c r="J187" s="27">
        <v>911.69805107526872</v>
      </c>
      <c r="K187" s="27">
        <v>72.986357526881719</v>
      </c>
      <c r="L187" s="27">
        <f t="shared" si="24"/>
        <v>984.68440860215048</v>
      </c>
    </row>
    <row r="188" spans="1:12" s="35" customFormat="1">
      <c r="A188" s="34"/>
      <c r="B188" s="34" t="s">
        <v>192</v>
      </c>
      <c r="C188" s="17"/>
      <c r="D188" s="17">
        <v>63257</v>
      </c>
      <c r="E188" s="17">
        <v>345839</v>
      </c>
      <c r="F188" s="17">
        <v>151732</v>
      </c>
      <c r="G188" s="27">
        <f t="shared" si="25"/>
        <v>560828</v>
      </c>
      <c r="H188" s="27"/>
      <c r="I188" s="27">
        <v>97.77627688172042</v>
      </c>
      <c r="J188" s="27">
        <v>534.5629704301075</v>
      </c>
      <c r="K188" s="27">
        <v>234.5319892473118</v>
      </c>
      <c r="L188" s="27">
        <f t="shared" si="24"/>
        <v>866.87123655913967</v>
      </c>
    </row>
    <row r="189" spans="1:12" s="35" customFormat="1">
      <c r="A189" s="34"/>
      <c r="B189" s="34" t="s">
        <v>193</v>
      </c>
      <c r="C189" s="17"/>
      <c r="D189" s="17"/>
      <c r="E189" s="17">
        <v>191452</v>
      </c>
      <c r="F189" s="17">
        <v>28832</v>
      </c>
      <c r="G189" s="27">
        <f t="shared" si="25"/>
        <v>220284</v>
      </c>
      <c r="H189" s="27"/>
      <c r="I189" s="27"/>
      <c r="J189" s="27">
        <v>295.92715053763436</v>
      </c>
      <c r="K189" s="27">
        <v>44.56559139784946</v>
      </c>
      <c r="L189" s="27">
        <f t="shared" si="24"/>
        <v>340.49274193548382</v>
      </c>
    </row>
    <row r="190" spans="1:12" s="35" customFormat="1">
      <c r="A190" s="34"/>
      <c r="B190" s="34" t="s">
        <v>194</v>
      </c>
      <c r="C190" s="17"/>
      <c r="D190" s="17"/>
      <c r="E190" s="17"/>
      <c r="F190" s="17">
        <v>11530</v>
      </c>
      <c r="G190" s="27">
        <f t="shared" si="25"/>
        <v>11530</v>
      </c>
      <c r="H190" s="27"/>
      <c r="I190" s="27"/>
      <c r="J190" s="27"/>
      <c r="K190" s="27">
        <v>17.821908602150536</v>
      </c>
      <c r="L190" s="27">
        <f t="shared" si="24"/>
        <v>17.821908602150536</v>
      </c>
    </row>
    <row r="191" spans="1:12" s="35" customFormat="1" ht="30">
      <c r="A191" s="34"/>
      <c r="B191" s="38" t="s">
        <v>195</v>
      </c>
      <c r="C191" s="17"/>
      <c r="D191" s="17"/>
      <c r="E191" s="17">
        <v>114520</v>
      </c>
      <c r="F191" s="17"/>
      <c r="G191" s="27">
        <f t="shared" si="25"/>
        <v>114520</v>
      </c>
      <c r="H191" s="27"/>
      <c r="I191" s="27"/>
      <c r="J191" s="27">
        <v>177.01344086021504</v>
      </c>
      <c r="K191" s="27"/>
      <c r="L191" s="27">
        <f t="shared" si="24"/>
        <v>177.01344086021504</v>
      </c>
    </row>
    <row r="192" spans="1:12" s="35" customFormat="1">
      <c r="A192" s="34"/>
      <c r="B192" s="34" t="s">
        <v>196</v>
      </c>
      <c r="C192" s="17"/>
      <c r="D192" s="17"/>
      <c r="E192" s="17">
        <v>471570</v>
      </c>
      <c r="F192" s="17">
        <v>159691</v>
      </c>
      <c r="G192" s="27">
        <f t="shared" si="25"/>
        <v>631261</v>
      </c>
      <c r="H192" s="27"/>
      <c r="I192" s="27"/>
      <c r="J192" s="27">
        <v>728.9052419354839</v>
      </c>
      <c r="K192" s="27">
        <v>246.83420698924729</v>
      </c>
      <c r="L192" s="27">
        <f t="shared" si="24"/>
        <v>975.73944892473116</v>
      </c>
    </row>
    <row r="193" spans="1:12" s="35" customFormat="1">
      <c r="A193" s="34"/>
      <c r="B193" s="34" t="s">
        <v>197</v>
      </c>
      <c r="C193" s="17"/>
      <c r="D193" s="17"/>
      <c r="E193" s="17">
        <v>12653</v>
      </c>
      <c r="F193" s="17"/>
      <c r="G193" s="27">
        <f t="shared" si="25"/>
        <v>12653</v>
      </c>
      <c r="H193" s="27"/>
      <c r="I193" s="27"/>
      <c r="J193" s="27">
        <v>19.557728494623657</v>
      </c>
      <c r="K193" s="27"/>
      <c r="L193" s="27">
        <f t="shared" si="24"/>
        <v>19.557728494623657</v>
      </c>
    </row>
    <row r="194" spans="1:12" s="35" customFormat="1">
      <c r="A194" s="34"/>
      <c r="B194" s="34" t="s">
        <v>198</v>
      </c>
      <c r="C194" s="17"/>
      <c r="D194" s="17"/>
      <c r="E194" s="17">
        <v>22672</v>
      </c>
      <c r="F194" s="17">
        <v>11572</v>
      </c>
      <c r="G194" s="27">
        <f t="shared" si="25"/>
        <v>34244</v>
      </c>
      <c r="H194" s="27"/>
      <c r="I194" s="27"/>
      <c r="J194" s="27">
        <v>35.044086021505372</v>
      </c>
      <c r="K194" s="27">
        <v>17.886827956989247</v>
      </c>
      <c r="L194" s="27">
        <f t="shared" si="24"/>
        <v>52.930913978494615</v>
      </c>
    </row>
    <row r="195" spans="1:12">
      <c r="A195" s="45">
        <v>56</v>
      </c>
      <c r="B195" s="46" t="s">
        <v>103</v>
      </c>
      <c r="C195" s="47">
        <v>111243</v>
      </c>
      <c r="D195" s="47">
        <v>0</v>
      </c>
      <c r="E195" s="47">
        <v>3162727</v>
      </c>
      <c r="F195" s="47">
        <v>2112678</v>
      </c>
      <c r="G195" s="47">
        <f t="shared" si="25"/>
        <v>5386648</v>
      </c>
      <c r="H195" s="48">
        <v>171.94818548387096</v>
      </c>
      <c r="I195" s="48" t="s">
        <v>206</v>
      </c>
      <c r="J195" s="48">
        <v>4888.6237231182795</v>
      </c>
      <c r="K195" s="48">
        <v>3265.5641129032256</v>
      </c>
      <c r="L195" s="48">
        <f t="shared" si="24"/>
        <v>8326.1360215053755</v>
      </c>
    </row>
    <row r="196" spans="1:12">
      <c r="A196" s="49"/>
      <c r="B196" s="50" t="s">
        <v>199</v>
      </c>
      <c r="C196" s="51"/>
      <c r="D196" s="51">
        <v>0</v>
      </c>
      <c r="E196" s="51">
        <v>2185226</v>
      </c>
      <c r="F196" s="51">
        <v>1407164</v>
      </c>
      <c r="G196" s="51">
        <f t="shared" si="25"/>
        <v>3592390</v>
      </c>
      <c r="H196" s="52"/>
      <c r="I196" s="52" t="s">
        <v>206</v>
      </c>
      <c r="J196" s="52">
        <v>3377.7014784946236</v>
      </c>
      <c r="K196" s="52">
        <v>2175.0518817204297</v>
      </c>
      <c r="L196" s="52">
        <f t="shared" si="24"/>
        <v>5552.7533602150534</v>
      </c>
    </row>
    <row r="197" spans="1:12">
      <c r="A197" s="49"/>
      <c r="B197" s="50" t="s">
        <v>200</v>
      </c>
      <c r="C197" s="51">
        <v>111243</v>
      </c>
      <c r="D197" s="51"/>
      <c r="E197" s="51">
        <v>977501</v>
      </c>
      <c r="F197" s="51">
        <v>705514</v>
      </c>
      <c r="G197" s="51">
        <f t="shared" si="25"/>
        <v>1794258</v>
      </c>
      <c r="H197" s="52">
        <v>171.94818548387096</v>
      </c>
      <c r="I197" s="52"/>
      <c r="J197" s="52">
        <v>1510.9222446236558</v>
      </c>
      <c r="K197" s="52">
        <v>1090.5122311827956</v>
      </c>
      <c r="L197" s="52">
        <f t="shared" si="24"/>
        <v>2773.3826612903222</v>
      </c>
    </row>
    <row r="198" spans="1:12">
      <c r="A198" s="53">
        <v>57</v>
      </c>
      <c r="B198" s="54" t="s">
        <v>104</v>
      </c>
      <c r="C198" s="55">
        <v>448027</v>
      </c>
      <c r="D198" s="55">
        <v>0</v>
      </c>
      <c r="E198" s="55">
        <v>803703</v>
      </c>
      <c r="F198" s="55">
        <v>741554</v>
      </c>
      <c r="G198" s="55">
        <f t="shared" si="25"/>
        <v>1993284</v>
      </c>
      <c r="H198" s="56">
        <v>692.51485215053754</v>
      </c>
      <c r="I198" s="56" t="s">
        <v>206</v>
      </c>
      <c r="J198" s="56">
        <v>1242.2828629032256</v>
      </c>
      <c r="K198" s="56">
        <v>1146.2192204301075</v>
      </c>
      <c r="L198" s="56">
        <f t="shared" si="24"/>
        <v>3081.0169354838708</v>
      </c>
    </row>
    <row r="199" spans="1:12">
      <c r="A199" s="57"/>
      <c r="B199" s="58" t="s">
        <v>201</v>
      </c>
      <c r="C199" s="59">
        <v>448027</v>
      </c>
      <c r="D199" s="59"/>
      <c r="E199" s="59">
        <v>88407.33</v>
      </c>
      <c r="F199" s="59">
        <v>88986.48</v>
      </c>
      <c r="G199" s="59">
        <f>SUM(C199:F199)</f>
        <v>625420.80999999994</v>
      </c>
      <c r="H199" s="9">
        <v>692.51485215053754</v>
      </c>
      <c r="I199" s="9"/>
      <c r="J199" s="9">
        <v>136.65111491935482</v>
      </c>
      <c r="K199" s="9">
        <v>137.54630645161288</v>
      </c>
      <c r="L199" s="9">
        <f t="shared" si="24"/>
        <v>966.71227352150515</v>
      </c>
    </row>
    <row r="200" spans="1:12">
      <c r="A200" s="60"/>
      <c r="B200" s="58" t="s">
        <v>202</v>
      </c>
      <c r="C200" s="61"/>
      <c r="D200" s="61"/>
      <c r="E200" s="61">
        <v>715295.67</v>
      </c>
      <c r="F200" s="61">
        <v>652567.52</v>
      </c>
      <c r="G200" s="59">
        <f>SUM(C200:F200)</f>
        <v>1367863.19</v>
      </c>
      <c r="H200" s="62"/>
      <c r="I200" s="62"/>
      <c r="J200" s="62">
        <v>1105.631747983871</v>
      </c>
      <c r="K200" s="62">
        <v>1008.6729139784945</v>
      </c>
      <c r="L200" s="9">
        <f t="shared" si="24"/>
        <v>2114.3046619623656</v>
      </c>
    </row>
    <row r="201" spans="1:12">
      <c r="A201" s="63">
        <v>58</v>
      </c>
      <c r="B201" s="64" t="s">
        <v>106</v>
      </c>
      <c r="C201" s="65">
        <v>1785360</v>
      </c>
      <c r="D201" s="65">
        <v>0</v>
      </c>
      <c r="E201" s="65">
        <v>2210709</v>
      </c>
      <c r="F201" s="65">
        <v>1397881</v>
      </c>
      <c r="G201" s="65">
        <f>SUM(C201:F201)</f>
        <v>5393950</v>
      </c>
      <c r="H201" s="13">
        <v>2759.6290322580639</v>
      </c>
      <c r="I201" s="13" t="s">
        <v>206</v>
      </c>
      <c r="J201" s="13">
        <v>3417.0905241935484</v>
      </c>
      <c r="K201" s="13">
        <v>2160.7031586021503</v>
      </c>
      <c r="L201" s="13">
        <f t="shared" si="24"/>
        <v>8337.4227150537627</v>
      </c>
    </row>
    <row r="202" spans="1:12">
      <c r="A202" s="66"/>
      <c r="B202" s="67" t="s">
        <v>203</v>
      </c>
      <c r="C202" s="68">
        <v>1785360</v>
      </c>
      <c r="D202" s="68">
        <v>0</v>
      </c>
      <c r="E202" s="68">
        <v>2210709</v>
      </c>
      <c r="F202" s="68">
        <v>1397881</v>
      </c>
      <c r="G202" s="68">
        <f>SUM(C202:F202)</f>
        <v>5393950</v>
      </c>
      <c r="H202" s="30">
        <v>2759.6290322580639</v>
      </c>
      <c r="I202" s="30" t="s">
        <v>206</v>
      </c>
      <c r="J202" s="30">
        <v>3417.0905241935484</v>
      </c>
      <c r="K202" s="30">
        <v>2160.7031586021503</v>
      </c>
      <c r="L202" s="30">
        <f t="shared" si="24"/>
        <v>8337.4227150537627</v>
      </c>
    </row>
    <row r="203" spans="1:12">
      <c r="B203" s="69" t="s">
        <v>107</v>
      </c>
      <c r="C203" s="70">
        <f t="shared" ref="C203:I203" si="26">C7+C9+C14+C16+C19+C24+C30+C32+C34+C41+C43+C46+C48+C50+C57+C59+C61+C63+C67+C69+C72+C75+C77+C80+C82+C89+C96+C98+C101+C103+C105+C107+C109+C111+C114+C116+C118+C126+C128+C130+C132+C135+C137+C144+C148+C150+C152+C161+C163+C165+C167+C169+C173+C175+C185+C195+C198+C201</f>
        <v>23082882.350000001</v>
      </c>
      <c r="D203" s="70">
        <f t="shared" si="26"/>
        <v>3607826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134345267.71215999</v>
      </c>
      <c r="F203" s="70">
        <f t="shared" ref="F203" si="27">F7+F9+F14+F16+F19+F24+F30+F32+F34+F41+F43+F46+F48+F50+F57+F59+F61+F63+F67+F69+F72+F75+F77+F80+F82+F89+F96+F98+F101+F103+F105+F107+F109+F111+F114+F116+F118+F126+F128+F130+F132+F135+F137+F144+F148+F150+F152+F161+F163+F165+F167+F169+F173+F175+F185+F195+F198+F201</f>
        <v>65771930.950000003</v>
      </c>
      <c r="G203" s="71">
        <f>C203+D203+E203+F203</f>
        <v>226807907.01216</v>
      </c>
      <c r="H203" s="72">
        <f t="shared" si="26"/>
        <v>35679.186428091401</v>
      </c>
      <c r="I203" s="72">
        <f t="shared" si="26"/>
        <v>5576.6127688172046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207657.33584540858</v>
      </c>
      <c r="K203" s="72">
        <f t="shared" ref="K203" si="28">K7+K9+K14+K16+K19+K24+K30+K32+K34+K41+K43+K46+K48+K50+K57+K59+K61+K63+K67+K69+K72+K75+K77+K80+K82+K89+K96+K98+K101+K103+K105+K107+K109+K111+K114+K116+K118+K126+K128+K130+K132+K135+K137+K144+K148+K150+K152+K161+K163+K165+K167+K169+K173+K175+K185+K195+K198+K201</f>
        <v>101663.60294690858</v>
      </c>
      <c r="L203" s="72">
        <f>H203+I203+J203+K203</f>
        <v>350576.73798922577</v>
      </c>
    </row>
    <row r="204" spans="1:12">
      <c r="C204" s="2" t="s">
        <v>204</v>
      </c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186" activePane="bottomRight" state="frozen"/>
      <selection pane="topRight" activeCell="I1" sqref="I1"/>
      <selection pane="bottomLeft" activeCell="A29" sqref="A29"/>
      <selection pane="bottomRight" activeCell="N205" sqref="N205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216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79" t="s">
        <v>10</v>
      </c>
      <c r="H6" s="79" t="s">
        <v>6</v>
      </c>
      <c r="I6" s="79" t="s">
        <v>7</v>
      </c>
      <c r="J6" s="79" t="s">
        <v>8</v>
      </c>
      <c r="K6" s="79" t="s">
        <v>9</v>
      </c>
      <c r="L6" s="79" t="s">
        <v>10</v>
      </c>
    </row>
    <row r="7" spans="1:13" s="14" customFormat="1">
      <c r="A7" s="10">
        <v>1</v>
      </c>
      <c r="B7" s="11" t="s">
        <v>11</v>
      </c>
      <c r="C7" s="12">
        <v>697220</v>
      </c>
      <c r="D7" s="12">
        <v>2930860</v>
      </c>
      <c r="E7" s="12">
        <v>2087803</v>
      </c>
      <c r="F7" s="12">
        <v>497293</v>
      </c>
      <c r="G7" s="12">
        <v>6213176</v>
      </c>
      <c r="H7" s="13">
        <v>1077.6922043010752</v>
      </c>
      <c r="I7" s="13">
        <v>4530.2271505376339</v>
      </c>
      <c r="J7" s="13">
        <v>3227.1148521505374</v>
      </c>
      <c r="K7" s="13">
        <v>768.66525537634402</v>
      </c>
      <c r="L7" s="13">
        <v>9603.6994623655901</v>
      </c>
    </row>
    <row r="8" spans="1:13" s="14" customFormat="1">
      <c r="A8" s="15"/>
      <c r="B8" s="16" t="s">
        <v>13</v>
      </c>
      <c r="C8" s="17">
        <v>697220</v>
      </c>
      <c r="D8" s="17">
        <v>2930860</v>
      </c>
      <c r="E8" s="17">
        <v>2087803</v>
      </c>
      <c r="F8" s="17">
        <v>497293</v>
      </c>
      <c r="G8" s="17">
        <v>6213176</v>
      </c>
      <c r="H8" s="17">
        <v>1077.6922043010752</v>
      </c>
      <c r="I8" s="17"/>
      <c r="J8" s="17">
        <v>3227.1148521505374</v>
      </c>
      <c r="K8" s="17">
        <v>768.66525537634402</v>
      </c>
      <c r="L8" s="17">
        <v>9603.6994623655901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377167</v>
      </c>
      <c r="F9" s="20">
        <v>535337</v>
      </c>
      <c r="G9" s="20">
        <v>912504</v>
      </c>
      <c r="H9" s="21" t="s">
        <v>206</v>
      </c>
      <c r="I9" s="21" t="s">
        <v>206</v>
      </c>
      <c r="J9" s="21">
        <v>582.98662634408595</v>
      </c>
      <c r="K9" s="21">
        <v>827.46982526881709</v>
      </c>
      <c r="L9" s="21">
        <v>1410.456451612903</v>
      </c>
    </row>
    <row r="10" spans="1:13" s="14" customFormat="1">
      <c r="A10" s="16"/>
      <c r="B10" s="16" t="s">
        <v>16</v>
      </c>
      <c r="C10" s="17"/>
      <c r="D10" s="17"/>
      <c r="E10" s="17">
        <v>20744.185000000001</v>
      </c>
      <c r="F10" s="17">
        <v>267668.5</v>
      </c>
      <c r="G10" s="17">
        <v>288412.685</v>
      </c>
      <c r="H10" s="17"/>
      <c r="I10" s="17"/>
      <c r="J10" s="17">
        <v>32.064264448924732</v>
      </c>
      <c r="K10" s="17">
        <v>413.73491263440854</v>
      </c>
      <c r="L10" s="17">
        <v>445.79917708333329</v>
      </c>
    </row>
    <row r="11" spans="1:13" s="14" customFormat="1">
      <c r="A11" s="16"/>
      <c r="B11" s="16" t="s">
        <v>18</v>
      </c>
      <c r="C11" s="17"/>
      <c r="D11" s="17"/>
      <c r="E11" s="17">
        <v>218756.86</v>
      </c>
      <c r="F11" s="17">
        <v>262315.13</v>
      </c>
      <c r="G11" s="17">
        <v>481071.99</v>
      </c>
      <c r="H11" s="17"/>
      <c r="I11" s="17"/>
      <c r="J11" s="17">
        <v>338.13224327956982</v>
      </c>
      <c r="K11" s="17">
        <v>405.46021438172039</v>
      </c>
      <c r="L11" s="17">
        <v>743.59245766129015</v>
      </c>
    </row>
    <row r="12" spans="1:13" s="14" customFormat="1">
      <c r="A12" s="16"/>
      <c r="B12" s="16" t="s">
        <v>20</v>
      </c>
      <c r="C12" s="17"/>
      <c r="D12" s="17"/>
      <c r="E12" s="17">
        <v>41488.370000000003</v>
      </c>
      <c r="F12" s="17">
        <v>5353.37</v>
      </c>
      <c r="G12" s="17">
        <v>46841.740000000005</v>
      </c>
      <c r="H12" s="17"/>
      <c r="I12" s="17"/>
      <c r="J12" s="17">
        <v>64.128528897849463</v>
      </c>
      <c r="K12" s="17">
        <v>8.2746982526881716</v>
      </c>
      <c r="L12" s="17">
        <v>72.403227150537631</v>
      </c>
    </row>
    <row r="13" spans="1:13" s="14" customFormat="1">
      <c r="A13" s="22"/>
      <c r="B13" s="22" t="s">
        <v>22</v>
      </c>
      <c r="C13" s="17"/>
      <c r="D13" s="17"/>
      <c r="E13" s="17">
        <v>96177.585000000006</v>
      </c>
      <c r="F13" s="17"/>
      <c r="G13" s="17">
        <v>96177.585000000006</v>
      </c>
      <c r="H13" s="17"/>
      <c r="I13" s="17"/>
      <c r="J13" s="17">
        <v>148.66158971774192</v>
      </c>
      <c r="K13" s="17"/>
      <c r="L13" s="17">
        <v>148.66158971774192</v>
      </c>
    </row>
    <row r="14" spans="1:13" s="14" customFormat="1">
      <c r="A14" s="23">
        <v>3</v>
      </c>
      <c r="B14" s="24" t="s">
        <v>14</v>
      </c>
      <c r="C14" s="25">
        <v>45123</v>
      </c>
      <c r="D14" s="25">
        <v>0</v>
      </c>
      <c r="E14" s="25">
        <v>1337214</v>
      </c>
      <c r="F14" s="25">
        <v>1466416</v>
      </c>
      <c r="G14" s="25">
        <v>2848753</v>
      </c>
      <c r="H14" s="26">
        <v>69.74657258064515</v>
      </c>
      <c r="I14" s="26" t="s">
        <v>206</v>
      </c>
      <c r="J14" s="26">
        <v>2066.9302419354835</v>
      </c>
      <c r="K14" s="26">
        <v>2266.637634408602</v>
      </c>
      <c r="L14" s="26">
        <v>4403.3144489247306</v>
      </c>
    </row>
    <row r="15" spans="1:13" s="14" customFormat="1">
      <c r="A15" s="16"/>
      <c r="B15" s="16" t="s">
        <v>25</v>
      </c>
      <c r="C15" s="17"/>
      <c r="D15" s="17"/>
      <c r="E15" s="17">
        <v>1337214</v>
      </c>
      <c r="F15" s="17">
        <v>1466416</v>
      </c>
      <c r="G15" s="17">
        <v>2803630</v>
      </c>
      <c r="H15" s="17"/>
      <c r="I15" s="17"/>
      <c r="J15" s="17">
        <v>2066.9302419354835</v>
      </c>
      <c r="K15" s="17">
        <v>2266.637634408602</v>
      </c>
      <c r="L15" s="17">
        <v>4333.5678763440856</v>
      </c>
    </row>
    <row r="16" spans="1:13" s="14" customFormat="1">
      <c r="A16" s="23">
        <v>4</v>
      </c>
      <c r="B16" s="24" t="s">
        <v>15</v>
      </c>
      <c r="C16" s="25">
        <v>313344</v>
      </c>
      <c r="D16" s="25">
        <v>7500</v>
      </c>
      <c r="E16" s="25">
        <v>1664432</v>
      </c>
      <c r="F16" s="25">
        <v>574013</v>
      </c>
      <c r="G16" s="25">
        <v>2559289</v>
      </c>
      <c r="H16" s="26">
        <v>484.33548387096772</v>
      </c>
      <c r="I16" s="26">
        <v>11.59274193548387</v>
      </c>
      <c r="J16" s="26">
        <v>2572.7107526881719</v>
      </c>
      <c r="K16" s="26">
        <v>887.25127688172029</v>
      </c>
      <c r="L16" s="26">
        <v>3955.8902553763437</v>
      </c>
    </row>
    <row r="17" spans="1:12" s="14" customFormat="1">
      <c r="A17" s="16"/>
      <c r="B17" s="16" t="s">
        <v>28</v>
      </c>
      <c r="C17" s="17">
        <v>313344</v>
      </c>
      <c r="D17" s="17">
        <v>7500</v>
      </c>
      <c r="E17" s="17">
        <v>571425</v>
      </c>
      <c r="F17" s="17">
        <v>98770</v>
      </c>
      <c r="G17" s="17">
        <v>991039</v>
      </c>
      <c r="H17" s="17">
        <v>484.33548387096772</v>
      </c>
      <c r="I17" s="17"/>
      <c r="J17" s="17">
        <v>883.25100806451599</v>
      </c>
      <c r="K17" s="17">
        <v>152.66868279569891</v>
      </c>
      <c r="L17" s="17">
        <v>1520.2551747311827</v>
      </c>
    </row>
    <row r="18" spans="1:12" s="14" customFormat="1">
      <c r="A18" s="16"/>
      <c r="B18" s="16" t="s">
        <v>30</v>
      </c>
      <c r="C18" s="17"/>
      <c r="D18" s="17"/>
      <c r="E18" s="17">
        <v>1093007</v>
      </c>
      <c r="F18" s="17">
        <v>475243</v>
      </c>
      <c r="G18" s="17">
        <v>1568250</v>
      </c>
      <c r="H18" s="17"/>
      <c r="I18" s="17"/>
      <c r="J18" s="17">
        <v>1689.4597446236558</v>
      </c>
      <c r="K18" s="17">
        <v>734.58259408602146</v>
      </c>
      <c r="L18" s="17">
        <v>2424.0423387096771</v>
      </c>
    </row>
    <row r="19" spans="1:12" s="14" customFormat="1">
      <c r="A19" s="23">
        <v>5</v>
      </c>
      <c r="B19" s="24" t="s">
        <v>17</v>
      </c>
      <c r="C19" s="25">
        <v>302960</v>
      </c>
      <c r="D19" s="25">
        <v>124685</v>
      </c>
      <c r="E19" s="25">
        <v>5776226</v>
      </c>
      <c r="F19" s="25">
        <v>2427119</v>
      </c>
      <c r="G19" s="25">
        <v>8630990</v>
      </c>
      <c r="H19" s="26">
        <v>468.28494623655911</v>
      </c>
      <c r="I19" s="26">
        <v>192.72547043010752</v>
      </c>
      <c r="J19" s="26">
        <v>8928.3063172043003</v>
      </c>
      <c r="K19" s="26">
        <v>3751.5952284946234</v>
      </c>
      <c r="L19" s="26">
        <v>13340.91196236559</v>
      </c>
    </row>
    <row r="20" spans="1:12" s="14" customFormat="1">
      <c r="A20" s="16"/>
      <c r="B20" s="16" t="s">
        <v>33</v>
      </c>
      <c r="C20" s="17">
        <v>302960</v>
      </c>
      <c r="D20" s="17">
        <v>124685</v>
      </c>
      <c r="E20" s="17">
        <v>1848391</v>
      </c>
      <c r="F20" s="17">
        <v>145627</v>
      </c>
      <c r="G20" s="17">
        <v>2421663</v>
      </c>
      <c r="H20" s="17">
        <v>468.28494623655911</v>
      </c>
      <c r="I20" s="17">
        <v>192.72547043010752</v>
      </c>
      <c r="J20" s="17">
        <v>2857.0559811827957</v>
      </c>
      <c r="K20" s="17">
        <v>225.09549731182796</v>
      </c>
      <c r="L20" s="17">
        <v>3743.16189516129</v>
      </c>
    </row>
    <row r="21" spans="1:12" s="14" customFormat="1">
      <c r="A21" s="16"/>
      <c r="B21" s="16" t="s">
        <v>35</v>
      </c>
      <c r="C21" s="17"/>
      <c r="D21" s="17"/>
      <c r="E21" s="17">
        <v>1675106</v>
      </c>
      <c r="F21" s="17">
        <v>1262102</v>
      </c>
      <c r="G21" s="17">
        <v>2937208</v>
      </c>
      <c r="H21" s="17"/>
      <c r="I21" s="17"/>
      <c r="J21" s="17">
        <v>2589.2095430107524</v>
      </c>
      <c r="K21" s="17">
        <v>1950.829704301075</v>
      </c>
      <c r="L21" s="17">
        <v>4540.0392473118272</v>
      </c>
    </row>
    <row r="22" spans="1:12" s="14" customFormat="1">
      <c r="A22" s="16"/>
      <c r="B22" s="16" t="s">
        <v>37</v>
      </c>
      <c r="C22" s="17"/>
      <c r="D22" s="17"/>
      <c r="E22" s="17">
        <v>1906155</v>
      </c>
      <c r="F22" s="17">
        <v>655322</v>
      </c>
      <c r="G22" s="17">
        <v>2561477</v>
      </c>
      <c r="H22" s="17"/>
      <c r="I22" s="17"/>
      <c r="J22" s="17">
        <v>2946.3417338709673</v>
      </c>
      <c r="K22" s="17">
        <v>1012.9305107526881</v>
      </c>
      <c r="L22" s="17">
        <v>3959.2722446236553</v>
      </c>
    </row>
    <row r="23" spans="1:12" s="14" customFormat="1">
      <c r="A23" s="16"/>
      <c r="B23" s="16" t="s">
        <v>39</v>
      </c>
      <c r="C23" s="17"/>
      <c r="D23" s="17"/>
      <c r="E23" s="17">
        <v>346574</v>
      </c>
      <c r="F23" s="17">
        <v>364068</v>
      </c>
      <c r="G23" s="17">
        <v>710642</v>
      </c>
      <c r="H23" s="17"/>
      <c r="I23" s="17"/>
      <c r="J23" s="17">
        <v>535.69905913978494</v>
      </c>
      <c r="K23" s="17">
        <v>562.73951612903215</v>
      </c>
      <c r="L23" s="17">
        <v>1098.4385752688172</v>
      </c>
    </row>
    <row r="24" spans="1:12" s="14" customFormat="1" ht="15.75" customHeight="1">
      <c r="A24" s="23">
        <v>6</v>
      </c>
      <c r="B24" s="24" t="s">
        <v>19</v>
      </c>
      <c r="C24" s="25">
        <v>9778</v>
      </c>
      <c r="D24" s="25">
        <v>0</v>
      </c>
      <c r="E24" s="25">
        <v>962648</v>
      </c>
      <c r="F24" s="25">
        <v>883320</v>
      </c>
      <c r="G24" s="25">
        <v>1855746</v>
      </c>
      <c r="H24" s="26">
        <v>15.113844086021505</v>
      </c>
      <c r="I24" s="26" t="s">
        <v>206</v>
      </c>
      <c r="J24" s="26">
        <v>1487.9639784946237</v>
      </c>
      <c r="K24" s="26">
        <v>1365.3467741935483</v>
      </c>
      <c r="L24" s="26">
        <v>2868.4245967741936</v>
      </c>
    </row>
    <row r="25" spans="1:12" s="14" customFormat="1">
      <c r="A25" s="16"/>
      <c r="B25" s="16" t="s">
        <v>42</v>
      </c>
      <c r="C25" s="17">
        <v>9778</v>
      </c>
      <c r="D25" s="17"/>
      <c r="E25" s="17">
        <v>45244.455999999998</v>
      </c>
      <c r="F25" s="17">
        <v>61832.400000000009</v>
      </c>
      <c r="G25" s="17">
        <v>116854.856</v>
      </c>
      <c r="H25" s="17">
        <v>15.113844086021505</v>
      </c>
      <c r="I25" s="17"/>
      <c r="J25" s="17">
        <v>69.934306989247304</v>
      </c>
      <c r="K25" s="17">
        <v>95.574274193548391</v>
      </c>
      <c r="L25" s="17">
        <v>180.62242526881721</v>
      </c>
    </row>
    <row r="26" spans="1:12" s="14" customFormat="1">
      <c r="A26" s="16"/>
      <c r="B26" s="16" t="s">
        <v>44</v>
      </c>
      <c r="C26" s="17"/>
      <c r="D26" s="17"/>
      <c r="E26" s="17">
        <v>324412.37600000005</v>
      </c>
      <c r="F26" s="17">
        <v>236729.76</v>
      </c>
      <c r="G26" s="17">
        <v>561142.13600000006</v>
      </c>
      <c r="H26" s="17"/>
      <c r="I26" s="17"/>
      <c r="J26" s="17">
        <v>501.44386075268818</v>
      </c>
      <c r="K26" s="17">
        <v>365.91293548387097</v>
      </c>
      <c r="L26" s="17">
        <v>867.35679623655915</v>
      </c>
    </row>
    <row r="27" spans="1:12" s="14" customFormat="1">
      <c r="A27" s="16"/>
      <c r="B27" s="16" t="s">
        <v>46</v>
      </c>
      <c r="C27" s="17"/>
      <c r="D27" s="17"/>
      <c r="E27" s="17">
        <v>53908.288</v>
      </c>
      <c r="F27" s="17">
        <v>30032.880000000001</v>
      </c>
      <c r="G27" s="17">
        <v>83941.168000000005</v>
      </c>
      <c r="H27" s="17"/>
      <c r="I27" s="17"/>
      <c r="J27" s="17">
        <v>83.32598279569892</v>
      </c>
      <c r="K27" s="17">
        <v>46.421790322580641</v>
      </c>
      <c r="L27" s="17">
        <v>129.74777311827955</v>
      </c>
    </row>
    <row r="28" spans="1:12" s="14" customFormat="1">
      <c r="A28" s="16"/>
      <c r="B28" s="16" t="s">
        <v>48</v>
      </c>
      <c r="C28" s="17"/>
      <c r="D28" s="17"/>
      <c r="E28" s="17">
        <v>16365.016000000001</v>
      </c>
      <c r="F28" s="17">
        <v>21199.68</v>
      </c>
      <c r="G28" s="17">
        <v>37564.696000000004</v>
      </c>
      <c r="H28" s="17"/>
      <c r="I28" s="17"/>
      <c r="J28" s="17">
        <v>25.295387634408602</v>
      </c>
      <c r="K28" s="17">
        <v>32.768322580645162</v>
      </c>
      <c r="L28" s="17">
        <v>58.06371021505376</v>
      </c>
    </row>
    <row r="29" spans="1:12" s="14" customFormat="1">
      <c r="A29" s="16"/>
      <c r="B29" s="16" t="s">
        <v>50</v>
      </c>
      <c r="C29" s="17"/>
      <c r="D29" s="17"/>
      <c r="E29" s="17">
        <v>522717.86399999988</v>
      </c>
      <c r="F29" s="17">
        <v>533525.27999999991</v>
      </c>
      <c r="G29" s="17">
        <v>1056243.1439999999</v>
      </c>
      <c r="H29" s="17"/>
      <c r="I29" s="17"/>
      <c r="J29" s="17">
        <v>807.96444032258034</v>
      </c>
      <c r="K29" s="17">
        <v>824.669451612903</v>
      </c>
      <c r="L29" s="17">
        <v>1632.6338919354835</v>
      </c>
    </row>
    <row r="30" spans="1:12" s="14" customFormat="1">
      <c r="A30" s="23">
        <v>7</v>
      </c>
      <c r="B30" s="24" t="s">
        <v>21</v>
      </c>
      <c r="C30" s="25">
        <v>1092766</v>
      </c>
      <c r="D30" s="25">
        <v>0</v>
      </c>
      <c r="E30" s="25">
        <v>877493.54400000011</v>
      </c>
      <c r="F30" s="25">
        <v>655026</v>
      </c>
      <c r="G30" s="25">
        <v>2625285.5440000002</v>
      </c>
      <c r="H30" s="26">
        <v>1689.0872311827954</v>
      </c>
      <c r="I30" s="26" t="s">
        <v>206</v>
      </c>
      <c r="J30" s="26">
        <v>1356.3408274193548</v>
      </c>
      <c r="K30" s="26">
        <v>1012.4729838709676</v>
      </c>
      <c r="L30" s="26">
        <v>4057.9010424731182</v>
      </c>
    </row>
    <row r="31" spans="1:12" s="14" customFormat="1">
      <c r="A31" s="16"/>
      <c r="B31" s="16" t="s">
        <v>53</v>
      </c>
      <c r="C31" s="17">
        <v>1092766</v>
      </c>
      <c r="D31" s="17">
        <v>0</v>
      </c>
      <c r="E31" s="17">
        <v>877493.54400000011</v>
      </c>
      <c r="F31" s="17">
        <v>655026</v>
      </c>
      <c r="G31" s="17">
        <v>2625285.5440000002</v>
      </c>
      <c r="H31" s="17">
        <v>1689.0872311827954</v>
      </c>
      <c r="I31" s="17"/>
      <c r="J31" s="17">
        <v>1356.3408274193548</v>
      </c>
      <c r="K31" s="17">
        <v>1012.4729838709676</v>
      </c>
      <c r="L31" s="17">
        <v>4057.9010424731182</v>
      </c>
    </row>
    <row r="32" spans="1:12" s="14" customFormat="1" ht="14.25" customHeight="1">
      <c r="A32" s="23">
        <v>8</v>
      </c>
      <c r="B32" s="24" t="s">
        <v>23</v>
      </c>
      <c r="C32" s="25">
        <v>0</v>
      </c>
      <c r="D32" s="25">
        <v>0</v>
      </c>
      <c r="E32" s="25">
        <v>1990940</v>
      </c>
      <c r="F32" s="25">
        <v>612238</v>
      </c>
      <c r="G32" s="25">
        <v>2603178</v>
      </c>
      <c r="H32" s="26" t="s">
        <v>206</v>
      </c>
      <c r="I32" s="26" t="s">
        <v>206</v>
      </c>
      <c r="J32" s="26">
        <v>3077.3938172043008</v>
      </c>
      <c r="K32" s="26">
        <v>946.33561827956976</v>
      </c>
      <c r="L32" s="26">
        <v>4023.7294354838705</v>
      </c>
    </row>
    <row r="33" spans="1:12" s="14" customFormat="1">
      <c r="A33" s="16"/>
      <c r="B33" s="16" t="s">
        <v>56</v>
      </c>
      <c r="C33" s="17"/>
      <c r="D33" s="17"/>
      <c r="E33" s="17">
        <v>1990940</v>
      </c>
      <c r="F33" s="17">
        <v>612238</v>
      </c>
      <c r="G33" s="17">
        <v>2603178</v>
      </c>
      <c r="H33" s="17"/>
      <c r="I33" s="17"/>
      <c r="J33" s="17">
        <v>3077.3938172043008</v>
      </c>
      <c r="K33" s="17">
        <v>946.33561827956976</v>
      </c>
      <c r="L33" s="17">
        <v>4023.7294354838705</v>
      </c>
    </row>
    <row r="34" spans="1:12" s="14" customFormat="1">
      <c r="A34" s="23">
        <v>9</v>
      </c>
      <c r="B34" s="24" t="s">
        <v>24</v>
      </c>
      <c r="C34" s="25">
        <v>1534564</v>
      </c>
      <c r="D34" s="25">
        <v>443428</v>
      </c>
      <c r="E34" s="25">
        <v>1895541</v>
      </c>
      <c r="F34" s="25">
        <v>912519</v>
      </c>
      <c r="G34" s="25">
        <v>4786052</v>
      </c>
      <c r="H34" s="26">
        <v>2371.9739247311827</v>
      </c>
      <c r="I34" s="26">
        <v>685.4061827956989</v>
      </c>
      <c r="J34" s="26">
        <v>2929.9356854838707</v>
      </c>
      <c r="K34" s="26">
        <v>1410.4796370967742</v>
      </c>
      <c r="L34" s="26">
        <v>7397.795430107526</v>
      </c>
    </row>
    <row r="35" spans="1:12" s="14" customFormat="1">
      <c r="A35" s="16"/>
      <c r="B35" s="16" t="s">
        <v>59</v>
      </c>
      <c r="C35" s="17">
        <v>1534564</v>
      </c>
      <c r="D35" s="17">
        <v>443428</v>
      </c>
      <c r="E35" s="17">
        <v>1895541</v>
      </c>
      <c r="F35" s="17">
        <v>912519</v>
      </c>
      <c r="G35" s="17">
        <v>4786052</v>
      </c>
      <c r="H35" s="17"/>
      <c r="I35" s="17"/>
      <c r="J35" s="17">
        <v>2929.9356854838707</v>
      </c>
      <c r="K35" s="17">
        <v>1410.4796370967742</v>
      </c>
      <c r="L35" s="17">
        <v>4340.4153225806449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v>0</v>
      </c>
      <c r="H36" s="17"/>
      <c r="I36" s="17"/>
      <c r="J36" s="27" t="s">
        <v>206</v>
      </c>
      <c r="K36" s="17" t="s">
        <v>206</v>
      </c>
      <c r="L36" s="17"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v>0</v>
      </c>
      <c r="H37" s="17"/>
      <c r="I37" s="17"/>
      <c r="J37" s="17" t="s">
        <v>206</v>
      </c>
      <c r="K37" s="17" t="s">
        <v>206</v>
      </c>
      <c r="L37" s="17"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v>0</v>
      </c>
      <c r="H38" s="17"/>
      <c r="I38" s="17"/>
      <c r="J38" s="17" t="s">
        <v>206</v>
      </c>
      <c r="K38" s="17" t="s">
        <v>206</v>
      </c>
      <c r="L38" s="17"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v>0</v>
      </c>
      <c r="H39" s="17"/>
      <c r="I39" s="17"/>
      <c r="J39" s="17" t="s">
        <v>206</v>
      </c>
      <c r="K39" s="17" t="s">
        <v>206</v>
      </c>
      <c r="L39" s="17"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v>0</v>
      </c>
    </row>
    <row r="41" spans="1:12" s="14" customFormat="1">
      <c r="A41" s="23">
        <v>10</v>
      </c>
      <c r="B41" s="24" t="s">
        <v>26</v>
      </c>
      <c r="C41" s="25">
        <v>10793</v>
      </c>
      <c r="D41" s="25">
        <v>9151</v>
      </c>
      <c r="E41" s="25">
        <v>1305625</v>
      </c>
      <c r="F41" s="25">
        <v>1486346</v>
      </c>
      <c r="G41" s="25">
        <v>2811915</v>
      </c>
      <c r="H41" s="26">
        <v>16.682728494623653</v>
      </c>
      <c r="I41" s="26">
        <v>14.144690860215052</v>
      </c>
      <c r="J41" s="26">
        <v>2018.1031586021504</v>
      </c>
      <c r="K41" s="26">
        <v>2297.4434139784944</v>
      </c>
      <c r="L41" s="26">
        <v>4346.373991935483</v>
      </c>
    </row>
    <row r="42" spans="1:12" s="14" customFormat="1">
      <c r="A42" s="16"/>
      <c r="B42" s="16" t="s">
        <v>217</v>
      </c>
      <c r="C42" s="17">
        <v>10793</v>
      </c>
      <c r="D42" s="17">
        <v>9151</v>
      </c>
      <c r="E42" s="17">
        <v>1305625</v>
      </c>
      <c r="F42" s="17">
        <v>1486346</v>
      </c>
      <c r="G42" s="17">
        <v>2811915</v>
      </c>
      <c r="H42" s="17"/>
      <c r="I42" s="17">
        <v>14.144690860215052</v>
      </c>
      <c r="J42" s="17">
        <v>2018.1031586021504</v>
      </c>
      <c r="K42" s="17">
        <v>2297.4434139784944</v>
      </c>
      <c r="L42" s="17">
        <v>4329.69126344086</v>
      </c>
    </row>
    <row r="43" spans="1:12" s="14" customFormat="1">
      <c r="A43" s="23">
        <v>11</v>
      </c>
      <c r="B43" s="24" t="s">
        <v>27</v>
      </c>
      <c r="C43" s="25">
        <v>7587865</v>
      </c>
      <c r="D43" s="25">
        <v>1795897</v>
      </c>
      <c r="E43" s="25">
        <v>24229213</v>
      </c>
      <c r="F43" s="25">
        <v>4882019</v>
      </c>
      <c r="G43" s="25">
        <v>38494994</v>
      </c>
      <c r="H43" s="28">
        <v>11728.554771505376</v>
      </c>
      <c r="I43" s="28">
        <v>2775.9160618279566</v>
      </c>
      <c r="J43" s="26">
        <v>37451.068481182796</v>
      </c>
      <c r="K43" s="26">
        <v>7546.1315188172039</v>
      </c>
      <c r="L43" s="26">
        <v>59501.67083333333</v>
      </c>
    </row>
    <row r="44" spans="1:12" s="29" customFormat="1" ht="16.5" customHeight="1">
      <c r="A44" s="22"/>
      <c r="B44" s="22" t="s">
        <v>75</v>
      </c>
      <c r="C44" s="17">
        <v>7587865</v>
      </c>
      <c r="D44" s="17">
        <v>1795897</v>
      </c>
      <c r="E44" s="17">
        <v>24229213</v>
      </c>
      <c r="F44" s="17">
        <v>4882019</v>
      </c>
      <c r="G44" s="17">
        <v>38494994</v>
      </c>
      <c r="H44" s="17">
        <v>11728.554771505376</v>
      </c>
      <c r="I44" s="17">
        <v>2775.9160618279566</v>
      </c>
      <c r="J44" s="17">
        <v>37451.068481182796</v>
      </c>
      <c r="K44" s="17">
        <v>7546.1315188172039</v>
      </c>
      <c r="L44" s="17">
        <v>59501.67083333333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v>0</v>
      </c>
      <c r="H45" s="30"/>
      <c r="I45" s="30"/>
      <c r="J45" s="30"/>
      <c r="K45" s="30"/>
      <c r="L45" s="30"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0</v>
      </c>
      <c r="F46" s="31">
        <v>15762</v>
      </c>
      <c r="G46" s="31">
        <v>15762</v>
      </c>
      <c r="H46" s="32" t="s">
        <v>206</v>
      </c>
      <c r="I46" s="32" t="s">
        <v>206</v>
      </c>
      <c r="J46" s="32" t="s">
        <v>206</v>
      </c>
      <c r="K46" s="32">
        <v>24.3633064516129</v>
      </c>
      <c r="L46" s="32">
        <v>24.3633064516129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15762</v>
      </c>
      <c r="G47" s="17">
        <v>15762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864205</v>
      </c>
      <c r="F48" s="25">
        <v>546619</v>
      </c>
      <c r="G48" s="25">
        <v>1410824</v>
      </c>
      <c r="H48" s="28" t="s">
        <v>206</v>
      </c>
      <c r="I48" s="28" t="s">
        <v>206</v>
      </c>
      <c r="J48" s="26">
        <v>1335.8007392473119</v>
      </c>
      <c r="K48" s="26">
        <v>844.90840053763441</v>
      </c>
      <c r="L48" s="26">
        <v>2180.7091397849463</v>
      </c>
    </row>
    <row r="49" spans="1:12" s="14" customFormat="1">
      <c r="A49" s="22"/>
      <c r="B49" s="22" t="s">
        <v>83</v>
      </c>
      <c r="C49" s="17"/>
      <c r="D49" s="17"/>
      <c r="E49" s="17">
        <v>864205</v>
      </c>
      <c r="F49" s="17">
        <v>546619</v>
      </c>
      <c r="G49" s="17">
        <v>1410824</v>
      </c>
      <c r="H49" s="17"/>
      <c r="I49" s="17"/>
      <c r="J49" s="17">
        <v>1335.8007392473119</v>
      </c>
      <c r="K49" s="17">
        <v>844.90840053763441</v>
      </c>
      <c r="L49" s="17">
        <v>2180.7091397849463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2070440</v>
      </c>
      <c r="F50" s="25">
        <v>473091</v>
      </c>
      <c r="G50" s="25">
        <v>2543531</v>
      </c>
      <c r="H50" s="26" t="s">
        <v>206</v>
      </c>
      <c r="I50" s="26" t="s">
        <v>206</v>
      </c>
      <c r="J50" s="26">
        <v>3200.2768817204301</v>
      </c>
      <c r="K50" s="26">
        <v>731.25624999999991</v>
      </c>
      <c r="L50" s="26">
        <v>3931.53313172043</v>
      </c>
    </row>
    <row r="51" spans="1:12" s="14" customFormat="1">
      <c r="A51" s="22"/>
      <c r="B51" s="22" t="s">
        <v>86</v>
      </c>
      <c r="C51" s="17"/>
      <c r="D51" s="17"/>
      <c r="E51" s="17">
        <v>828176</v>
      </c>
      <c r="F51" s="17">
        <v>14193</v>
      </c>
      <c r="G51" s="17">
        <v>842369</v>
      </c>
      <c r="H51" s="17"/>
      <c r="I51" s="17"/>
      <c r="J51" s="17">
        <v>1280.1107526881722</v>
      </c>
      <c r="K51" s="17">
        <v>21.938104838709677</v>
      </c>
      <c r="L51" s="17">
        <v>1302.0488575268819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207044</v>
      </c>
      <c r="F52" s="17">
        <v>331163</v>
      </c>
      <c r="G52" s="17">
        <v>538207</v>
      </c>
      <c r="H52" s="17"/>
      <c r="I52" s="17"/>
      <c r="J52" s="17">
        <v>320</v>
      </c>
      <c r="K52" s="17">
        <v>512.3181451612902</v>
      </c>
      <c r="L52" s="17">
        <v>832.3181451612902</v>
      </c>
    </row>
    <row r="53" spans="1:12" s="14" customFormat="1">
      <c r="A53" s="22"/>
      <c r="B53" s="22" t="s">
        <v>90</v>
      </c>
      <c r="C53" s="17"/>
      <c r="D53" s="17"/>
      <c r="E53" s="17">
        <v>165635</v>
      </c>
      <c r="F53" s="17">
        <v>127735</v>
      </c>
      <c r="G53" s="17">
        <v>293370</v>
      </c>
      <c r="H53" s="17"/>
      <c r="I53" s="17"/>
      <c r="J53" s="17">
        <v>256</v>
      </c>
      <c r="K53" s="17">
        <v>197</v>
      </c>
      <c r="L53" s="17">
        <v>453</v>
      </c>
    </row>
    <row r="54" spans="1:12" s="14" customFormat="1">
      <c r="A54" s="22"/>
      <c r="B54" s="22" t="s">
        <v>92</v>
      </c>
      <c r="C54" s="17"/>
      <c r="D54" s="17"/>
      <c r="E54" s="17">
        <v>621132</v>
      </c>
      <c r="F54" s="17">
        <v>0</v>
      </c>
      <c r="G54" s="17">
        <v>621132</v>
      </c>
      <c r="H54" s="17"/>
      <c r="I54" s="17"/>
      <c r="J54" s="17">
        <v>960</v>
      </c>
      <c r="K54" s="17">
        <v>0</v>
      </c>
      <c r="L54" s="17">
        <v>960</v>
      </c>
    </row>
    <row r="55" spans="1:12" s="14" customFormat="1">
      <c r="A55" s="22"/>
      <c r="B55" s="22" t="s">
        <v>94</v>
      </c>
      <c r="C55" s="17"/>
      <c r="D55" s="17"/>
      <c r="E55" s="17">
        <v>103522</v>
      </c>
      <c r="F55" s="17">
        <v>0</v>
      </c>
      <c r="G55" s="17">
        <v>103522</v>
      </c>
      <c r="H55" s="17"/>
      <c r="I55" s="17"/>
      <c r="J55" s="17">
        <v>160</v>
      </c>
      <c r="K55" s="17">
        <v>0</v>
      </c>
      <c r="L55" s="17">
        <v>160</v>
      </c>
    </row>
    <row r="56" spans="1:12" s="14" customFormat="1">
      <c r="A56" s="22"/>
      <c r="B56" s="22" t="s">
        <v>96</v>
      </c>
      <c r="C56" s="17"/>
      <c r="D56" s="17"/>
      <c r="E56" s="17">
        <v>144931</v>
      </c>
      <c r="F56" s="17">
        <v>0</v>
      </c>
      <c r="G56" s="17">
        <v>144931</v>
      </c>
      <c r="H56" s="17"/>
      <c r="I56" s="17"/>
      <c r="J56" s="17">
        <v>224</v>
      </c>
      <c r="K56" s="17">
        <v>0</v>
      </c>
      <c r="L56" s="17">
        <v>224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136241</v>
      </c>
      <c r="F57" s="20">
        <v>320486</v>
      </c>
      <c r="G57" s="20">
        <v>456727</v>
      </c>
      <c r="H57" s="21" t="s">
        <v>206</v>
      </c>
      <c r="I57" s="21" t="s">
        <v>206</v>
      </c>
      <c r="J57" s="21">
        <v>210.58756720430105</v>
      </c>
      <c r="K57" s="21">
        <v>495.37486559139779</v>
      </c>
      <c r="L57" s="33">
        <v>705.96243279569887</v>
      </c>
    </row>
    <row r="58" spans="1:12" s="14" customFormat="1">
      <c r="A58" s="22"/>
      <c r="B58" s="22" t="s">
        <v>99</v>
      </c>
      <c r="C58" s="17"/>
      <c r="D58" s="17"/>
      <c r="E58" s="17">
        <v>136241</v>
      </c>
      <c r="F58" s="17">
        <v>320486</v>
      </c>
      <c r="G58" s="17">
        <v>456727</v>
      </c>
      <c r="H58" s="17"/>
      <c r="I58" s="17"/>
      <c r="J58" s="17">
        <v>210.58756720430105</v>
      </c>
      <c r="K58" s="17">
        <v>495.37486559139779</v>
      </c>
      <c r="L58" s="17">
        <v>705.96243279569887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685329</v>
      </c>
      <c r="F59" s="25">
        <v>347773</v>
      </c>
      <c r="G59" s="25">
        <v>1033102</v>
      </c>
      <c r="H59" s="26" t="s">
        <v>206</v>
      </c>
      <c r="I59" s="26" t="s">
        <v>206</v>
      </c>
      <c r="J59" s="26">
        <v>1059.3122983870967</v>
      </c>
      <c r="K59" s="26">
        <v>537.55235215053756</v>
      </c>
      <c r="L59" s="26">
        <v>1596.8646505376341</v>
      </c>
    </row>
    <row r="60" spans="1:12" s="14" customFormat="1">
      <c r="A60" s="22"/>
      <c r="B60" s="16" t="s">
        <v>102</v>
      </c>
      <c r="C60" s="17"/>
      <c r="D60" s="17"/>
      <c r="E60" s="17">
        <v>685329</v>
      </c>
      <c r="F60" s="17">
        <v>347773</v>
      </c>
      <c r="G60" s="17">
        <v>1033102</v>
      </c>
      <c r="H60" s="17"/>
      <c r="I60" s="17"/>
      <c r="J60" s="17">
        <v>1059.3122983870967</v>
      </c>
      <c r="K60" s="17">
        <v>537.55235215053756</v>
      </c>
      <c r="L60" s="17">
        <v>1596.8646505376341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692483</v>
      </c>
      <c r="F61" s="25">
        <v>634820</v>
      </c>
      <c r="G61" s="25">
        <v>1327303</v>
      </c>
      <c r="H61" s="26" t="s">
        <v>206</v>
      </c>
      <c r="I61" s="26" t="s">
        <v>206</v>
      </c>
      <c r="J61" s="26">
        <v>1070.3702284946235</v>
      </c>
      <c r="K61" s="26">
        <v>981.24059139784936</v>
      </c>
      <c r="L61" s="26">
        <v>2051.610819892473</v>
      </c>
    </row>
    <row r="62" spans="1:12" s="14" customFormat="1">
      <c r="A62" s="22"/>
      <c r="B62" s="22" t="s">
        <v>105</v>
      </c>
      <c r="C62" s="17"/>
      <c r="D62" s="17"/>
      <c r="E62" s="17">
        <v>692483</v>
      </c>
      <c r="F62" s="17">
        <v>634820</v>
      </c>
      <c r="G62" s="17">
        <v>1327303</v>
      </c>
      <c r="H62" s="17"/>
      <c r="I62" s="17"/>
      <c r="J62" s="17">
        <v>1070.3702284946235</v>
      </c>
      <c r="K62" s="17">
        <v>981.24059139784936</v>
      </c>
      <c r="L62" s="17">
        <v>2051.610819892473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2834668</v>
      </c>
      <c r="F63" s="25">
        <v>2054040</v>
      </c>
      <c r="G63" s="25">
        <v>4888708</v>
      </c>
      <c r="H63" s="26" t="s">
        <v>206</v>
      </c>
      <c r="I63" s="26" t="s">
        <v>206</v>
      </c>
      <c r="J63" s="26">
        <v>4381.5432795698925</v>
      </c>
      <c r="K63" s="26">
        <v>3174.9274193548385</v>
      </c>
      <c r="L63" s="26">
        <v>7556.4706989247316</v>
      </c>
    </row>
    <row r="64" spans="1:12" s="14" customFormat="1">
      <c r="A64" s="34"/>
      <c r="B64" s="34" t="s">
        <v>108</v>
      </c>
      <c r="C64" s="17"/>
      <c r="D64" s="17"/>
      <c r="E64" s="17">
        <v>546524</v>
      </c>
      <c r="F64" s="17">
        <v>396019</v>
      </c>
      <c r="G64" s="27">
        <v>942543</v>
      </c>
      <c r="H64" s="27"/>
      <c r="I64" s="27"/>
      <c r="J64" s="27">
        <v>844.76155913978494</v>
      </c>
      <c r="K64" s="27">
        <v>612.12614247311819</v>
      </c>
      <c r="L64" s="27">
        <v>1456.8877016129031</v>
      </c>
    </row>
    <row r="65" spans="1:13" s="14" customFormat="1">
      <c r="A65" s="34"/>
      <c r="B65" s="34" t="s">
        <v>109</v>
      </c>
      <c r="C65" s="17"/>
      <c r="D65" s="17"/>
      <c r="E65" s="17">
        <v>1193395</v>
      </c>
      <c r="F65" s="17">
        <v>864751</v>
      </c>
      <c r="G65" s="27">
        <v>2058146</v>
      </c>
      <c r="H65" s="27"/>
      <c r="I65" s="27"/>
      <c r="J65" s="27">
        <v>1844.6293682795699</v>
      </c>
      <c r="K65" s="27">
        <v>1336.644690860215</v>
      </c>
      <c r="L65" s="27">
        <v>3181.2740591397851</v>
      </c>
    </row>
    <row r="66" spans="1:13" s="14" customFormat="1">
      <c r="A66" s="34"/>
      <c r="B66" s="34" t="s">
        <v>110</v>
      </c>
      <c r="C66" s="17"/>
      <c r="D66" s="17"/>
      <c r="E66" s="17">
        <v>1094749</v>
      </c>
      <c r="F66" s="17">
        <v>793270</v>
      </c>
      <c r="G66" s="27">
        <v>1888019</v>
      </c>
      <c r="H66" s="27"/>
      <c r="I66" s="27"/>
      <c r="J66" s="27">
        <v>1692.1523521505374</v>
      </c>
      <c r="K66" s="27">
        <v>1226.1565860215053</v>
      </c>
      <c r="L66" s="27">
        <v>2918.3089381720429</v>
      </c>
    </row>
    <row r="67" spans="1:13" s="35" customFormat="1">
      <c r="A67" s="23">
        <v>19</v>
      </c>
      <c r="B67" s="24" t="s">
        <v>41</v>
      </c>
      <c r="C67" s="25">
        <v>241766</v>
      </c>
      <c r="D67" s="25">
        <v>8947</v>
      </c>
      <c r="E67" s="25">
        <v>742266</v>
      </c>
      <c r="F67" s="25">
        <v>837401</v>
      </c>
      <c r="G67" s="25">
        <v>1830380</v>
      </c>
      <c r="H67" s="26">
        <v>373.69744623655907</v>
      </c>
      <c r="I67" s="26">
        <v>13.829368279569891</v>
      </c>
      <c r="J67" s="26">
        <v>1147.319758064516</v>
      </c>
      <c r="K67" s="26">
        <v>1294.3698252688173</v>
      </c>
      <c r="L67" s="26">
        <v>2829.2163978494623</v>
      </c>
      <c r="M67" s="14"/>
    </row>
    <row r="68" spans="1:13" s="35" customFormat="1">
      <c r="A68" s="34"/>
      <c r="B68" s="34" t="s">
        <v>111</v>
      </c>
      <c r="C68" s="17">
        <v>241766</v>
      </c>
      <c r="D68" s="17">
        <v>8947</v>
      </c>
      <c r="E68" s="17">
        <v>742266</v>
      </c>
      <c r="F68" s="17">
        <v>837401</v>
      </c>
      <c r="G68" s="17">
        <v>1830380</v>
      </c>
      <c r="H68" s="17">
        <v>373.69744623655907</v>
      </c>
      <c r="I68" s="17">
        <v>13.829368279569891</v>
      </c>
      <c r="J68" s="17">
        <v>1147.319758064516</v>
      </c>
      <c r="K68" s="17">
        <v>1294.3698252688173</v>
      </c>
      <c r="L68" s="17">
        <v>2829.2163978494623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13698</v>
      </c>
      <c r="D69" s="25">
        <v>0</v>
      </c>
      <c r="E69" s="25">
        <v>5302853</v>
      </c>
      <c r="F69" s="25">
        <v>2864655</v>
      </c>
      <c r="G69" s="25">
        <v>8181206</v>
      </c>
      <c r="H69" s="26">
        <v>21.172983870967737</v>
      </c>
      <c r="I69" s="26" t="s">
        <v>206</v>
      </c>
      <c r="J69" s="26">
        <v>8196.6141801075264</v>
      </c>
      <c r="K69" s="26">
        <v>4427.8941532258059</v>
      </c>
      <c r="L69" s="26">
        <v>12645.6813172043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5302853</v>
      </c>
      <c r="F70" s="17">
        <v>2853196.38</v>
      </c>
      <c r="G70" s="27">
        <v>8156049.3799999999</v>
      </c>
      <c r="H70" s="27"/>
      <c r="I70" s="27"/>
      <c r="J70" s="27">
        <v>8196.6141801075264</v>
      </c>
      <c r="K70" s="27">
        <v>4427.8941532258059</v>
      </c>
      <c r="L70" s="27">
        <v>12624.508333333331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11458.62</v>
      </c>
      <c r="G71" s="27">
        <v>11458.62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423701</v>
      </c>
      <c r="E72" s="25">
        <v>462710</v>
      </c>
      <c r="F72" s="25">
        <v>329311</v>
      </c>
      <c r="G72" s="25">
        <v>1215722</v>
      </c>
      <c r="H72" s="26" t="s">
        <v>206</v>
      </c>
      <c r="I72" s="26">
        <v>654.91418010752682</v>
      </c>
      <c r="J72" s="26">
        <v>715.21034946236546</v>
      </c>
      <c r="K72" s="26">
        <v>509.01565860215049</v>
      </c>
      <c r="L72" s="26">
        <v>1879.1401881720428</v>
      </c>
    </row>
    <row r="73" spans="1:13" s="35" customFormat="1">
      <c r="A73" s="34"/>
      <c r="B73" s="34" t="s">
        <v>114</v>
      </c>
      <c r="C73" s="17"/>
      <c r="D73" s="17"/>
      <c r="E73" s="17">
        <v>462710</v>
      </c>
      <c r="F73" s="17">
        <v>144896.84</v>
      </c>
      <c r="G73" s="27">
        <v>607606.84</v>
      </c>
      <c r="H73" s="27"/>
      <c r="I73" s="27"/>
      <c r="J73" s="27">
        <v>715.21034946236546</v>
      </c>
      <c r="K73" s="27">
        <v>223.9668897849462</v>
      </c>
      <c r="L73" s="27">
        <v>939.17723924731172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184414.16</v>
      </c>
      <c r="G74" s="27">
        <v>184414.16</v>
      </c>
      <c r="H74" s="27"/>
      <c r="I74" s="27"/>
      <c r="J74" s="27"/>
      <c r="K74" s="27">
        <v>285.04876881720429</v>
      </c>
      <c r="L74" s="27">
        <v>285.04876881720429</v>
      </c>
    </row>
    <row r="75" spans="1:13" s="35" customFormat="1">
      <c r="A75" s="18">
        <v>22</v>
      </c>
      <c r="B75" s="19" t="s">
        <v>47</v>
      </c>
      <c r="C75" s="20">
        <v>73037</v>
      </c>
      <c r="D75" s="20">
        <v>0</v>
      </c>
      <c r="E75" s="20">
        <v>2607963</v>
      </c>
      <c r="F75" s="20">
        <v>786767</v>
      </c>
      <c r="G75" s="20">
        <v>3467767</v>
      </c>
      <c r="H75" s="21">
        <v>112.8932123655914</v>
      </c>
      <c r="I75" s="21" t="s">
        <v>206</v>
      </c>
      <c r="J75" s="21">
        <v>4031.1256048387095</v>
      </c>
      <c r="K75" s="21">
        <v>1216.1049059139782</v>
      </c>
      <c r="L75" s="21">
        <v>5360.1237231182786</v>
      </c>
    </row>
    <row r="76" spans="1:13" s="35" customFormat="1">
      <c r="A76" s="34"/>
      <c r="B76" s="34" t="s">
        <v>115</v>
      </c>
      <c r="C76" s="17">
        <v>73037</v>
      </c>
      <c r="D76" s="17">
        <v>0</v>
      </c>
      <c r="E76" s="17">
        <v>2607963</v>
      </c>
      <c r="F76" s="17">
        <v>786767</v>
      </c>
      <c r="G76" s="27">
        <v>3467767</v>
      </c>
      <c r="H76" s="27">
        <v>112.8932123655914</v>
      </c>
      <c r="I76" s="27"/>
      <c r="J76" s="27">
        <v>4031.1256048387095</v>
      </c>
      <c r="K76" s="27">
        <v>1216.1049059139782</v>
      </c>
      <c r="L76" s="27">
        <v>5360.1237231182786</v>
      </c>
    </row>
    <row r="77" spans="1:13" s="35" customFormat="1">
      <c r="A77" s="23">
        <v>23</v>
      </c>
      <c r="B77" s="24" t="s">
        <v>49</v>
      </c>
      <c r="C77" s="25">
        <v>903448</v>
      </c>
      <c r="D77" s="25">
        <v>1571</v>
      </c>
      <c r="E77" s="25">
        <v>480813</v>
      </c>
      <c r="F77" s="25">
        <v>443136</v>
      </c>
      <c r="G77" s="25">
        <v>1828968</v>
      </c>
      <c r="H77" s="26">
        <v>1396.4586021505374</v>
      </c>
      <c r="I77" s="26">
        <v>2.4282930107526877</v>
      </c>
      <c r="J77" s="26">
        <v>743.1921370967741</v>
      </c>
      <c r="K77" s="26">
        <v>684.95483870967735</v>
      </c>
      <c r="L77" s="26">
        <v>2827.0338709677417</v>
      </c>
    </row>
    <row r="78" spans="1:13" s="35" customFormat="1">
      <c r="A78" s="34"/>
      <c r="B78" s="34" t="s">
        <v>116</v>
      </c>
      <c r="C78" s="17">
        <v>903448</v>
      </c>
      <c r="D78" s="17">
        <v>1571</v>
      </c>
      <c r="E78" s="17">
        <v>86546.34</v>
      </c>
      <c r="F78" s="17">
        <v>38109.695999999996</v>
      </c>
      <c r="G78" s="27">
        <v>1029675.036</v>
      </c>
      <c r="H78" s="27">
        <v>1396.4586021505374</v>
      </c>
      <c r="I78" s="27">
        <v>2.4282930107526877</v>
      </c>
      <c r="J78" s="27">
        <v>133.77458467741934</v>
      </c>
      <c r="K78" s="27">
        <v>58.906116129032249</v>
      </c>
      <c r="L78" s="27">
        <v>1591.5675959677417</v>
      </c>
    </row>
    <row r="79" spans="1:13" s="35" customFormat="1">
      <c r="A79" s="34"/>
      <c r="B79" s="34" t="s">
        <v>117</v>
      </c>
      <c r="C79" s="17"/>
      <c r="D79" s="17"/>
      <c r="E79" s="17">
        <v>394266.66</v>
      </c>
      <c r="F79" s="17">
        <v>405026.304</v>
      </c>
      <c r="G79" s="27">
        <v>799292.96399999992</v>
      </c>
      <c r="H79" s="27"/>
      <c r="I79" s="27"/>
      <c r="J79" s="27">
        <v>609.41755241935482</v>
      </c>
      <c r="K79" s="27">
        <v>626.04872258064506</v>
      </c>
      <c r="L79" s="27">
        <v>1235.4662749999998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370988</v>
      </c>
      <c r="F80" s="25">
        <v>447837</v>
      </c>
      <c r="G80" s="25">
        <v>818825</v>
      </c>
      <c r="H80" s="26" t="s">
        <v>206</v>
      </c>
      <c r="I80" s="26" t="s">
        <v>206</v>
      </c>
      <c r="J80" s="26">
        <v>573.43575268817199</v>
      </c>
      <c r="K80" s="26">
        <v>692.22116935483859</v>
      </c>
      <c r="L80" s="26">
        <v>1265.6569220430106</v>
      </c>
    </row>
    <row r="81" spans="1:12" s="35" customFormat="1">
      <c r="A81" s="34"/>
      <c r="B81" s="34" t="s">
        <v>118</v>
      </c>
      <c r="C81" s="17"/>
      <c r="D81" s="17"/>
      <c r="E81" s="17">
        <v>370988</v>
      </c>
      <c r="F81" s="17">
        <v>447837</v>
      </c>
      <c r="G81" s="17">
        <v>818825</v>
      </c>
      <c r="H81" s="27"/>
      <c r="I81" s="27"/>
      <c r="J81" s="27">
        <v>573.43575268817199</v>
      </c>
      <c r="K81" s="27">
        <v>692.22116935483859</v>
      </c>
      <c r="L81" s="27">
        <v>1265.6569220430106</v>
      </c>
    </row>
    <row r="82" spans="1:12" s="35" customFormat="1">
      <c r="A82" s="23">
        <v>25</v>
      </c>
      <c r="B82" s="24" t="s">
        <v>52</v>
      </c>
      <c r="C82" s="25">
        <v>345238</v>
      </c>
      <c r="D82" s="25">
        <v>0</v>
      </c>
      <c r="E82" s="25">
        <v>2037392</v>
      </c>
      <c r="F82" s="25">
        <v>930858</v>
      </c>
      <c r="G82" s="25">
        <v>3313488</v>
      </c>
      <c r="H82" s="26">
        <v>533.63400537634402</v>
      </c>
      <c r="I82" s="26" t="s">
        <v>206</v>
      </c>
      <c r="J82" s="26">
        <v>3149.1946236559138</v>
      </c>
      <c r="K82" s="26">
        <v>1438.8262096774195</v>
      </c>
      <c r="L82" s="26">
        <v>5121.6548387096773</v>
      </c>
    </row>
    <row r="83" spans="1:12" s="35" customFormat="1">
      <c r="A83" s="34"/>
      <c r="B83" s="34" t="s">
        <v>119</v>
      </c>
      <c r="C83" s="17">
        <v>345238</v>
      </c>
      <c r="D83" s="17"/>
      <c r="E83" s="17">
        <v>372843</v>
      </c>
      <c r="F83" s="17">
        <v>476599</v>
      </c>
      <c r="G83" s="27">
        <v>1194680</v>
      </c>
      <c r="H83" s="27">
        <v>533.63400537634402</v>
      </c>
      <c r="I83" s="27"/>
      <c r="J83" s="27">
        <v>576.30302419354837</v>
      </c>
      <c r="K83" s="27">
        <v>736.67856182795697</v>
      </c>
      <c r="L83" s="27">
        <v>1846.6155913978491</v>
      </c>
    </row>
    <row r="84" spans="1:12" s="35" customFormat="1">
      <c r="A84" s="34"/>
      <c r="B84" s="34" t="s">
        <v>120</v>
      </c>
      <c r="C84" s="17"/>
      <c r="D84" s="17"/>
      <c r="E84" s="17">
        <v>1187799</v>
      </c>
      <c r="F84" s="17">
        <v>454259</v>
      </c>
      <c r="G84" s="27">
        <v>1642058</v>
      </c>
      <c r="H84" s="27"/>
      <c r="I84" s="27"/>
      <c r="J84" s="27">
        <v>1835.9796370967742</v>
      </c>
      <c r="K84" s="27">
        <v>702.14764784946237</v>
      </c>
      <c r="L84" s="27">
        <v>2538.1272849462366</v>
      </c>
    </row>
    <row r="85" spans="1:12" s="35" customFormat="1">
      <c r="A85" s="34"/>
      <c r="B85" s="34" t="s">
        <v>121</v>
      </c>
      <c r="C85" s="17"/>
      <c r="D85" s="17"/>
      <c r="E85" s="17">
        <v>24449</v>
      </c>
      <c r="F85" s="17"/>
      <c r="G85" s="27">
        <v>24449</v>
      </c>
      <c r="H85" s="27"/>
      <c r="I85" s="27"/>
      <c r="J85" s="27">
        <v>37.790793010752679</v>
      </c>
      <c r="K85" s="27"/>
      <c r="L85" s="27">
        <v>37.790793010752679</v>
      </c>
    </row>
    <row r="86" spans="1:12" s="35" customFormat="1">
      <c r="A86" s="34"/>
      <c r="B86" s="34" t="s">
        <v>122</v>
      </c>
      <c r="C86" s="17"/>
      <c r="D86" s="17"/>
      <c r="E86" s="17">
        <v>440077</v>
      </c>
      <c r="F86" s="17"/>
      <c r="G86" s="27">
        <v>440077</v>
      </c>
      <c r="H86" s="27"/>
      <c r="I86" s="27"/>
      <c r="J86" s="27">
        <v>680.22654569892472</v>
      </c>
      <c r="K86" s="27"/>
      <c r="L86" s="27">
        <v>680.22654569892472</v>
      </c>
    </row>
    <row r="87" spans="1:12" s="35" customFormat="1">
      <c r="A87" s="34"/>
      <c r="B87" s="34" t="s">
        <v>123</v>
      </c>
      <c r="C87" s="17"/>
      <c r="D87" s="17"/>
      <c r="E87" s="17">
        <v>10187</v>
      </c>
      <c r="F87" s="17"/>
      <c r="G87" s="27">
        <v>10187</v>
      </c>
      <c r="H87" s="27"/>
      <c r="I87" s="27"/>
      <c r="J87" s="27">
        <v>15.746034946236557</v>
      </c>
      <c r="K87" s="27"/>
      <c r="L87" s="27">
        <v>15.746034946236557</v>
      </c>
    </row>
    <row r="88" spans="1:12" s="35" customFormat="1">
      <c r="A88" s="34"/>
      <c r="B88" s="34" t="s">
        <v>124</v>
      </c>
      <c r="C88" s="17"/>
      <c r="D88" s="17"/>
      <c r="E88" s="17">
        <v>2037</v>
      </c>
      <c r="F88" s="17"/>
      <c r="G88" s="27"/>
      <c r="H88" s="27"/>
      <c r="I88" s="27"/>
      <c r="J88" s="27">
        <v>3.1485887096774192</v>
      </c>
      <c r="K88" s="27"/>
      <c r="L88" s="27">
        <v>3.1485887096774192</v>
      </c>
    </row>
    <row r="89" spans="1:12" s="35" customFormat="1">
      <c r="A89" s="23">
        <v>26</v>
      </c>
      <c r="B89" s="24" t="s">
        <v>54</v>
      </c>
      <c r="C89" s="25">
        <v>583063.4</v>
      </c>
      <c r="D89" s="25">
        <v>0</v>
      </c>
      <c r="E89" s="25">
        <v>2540241</v>
      </c>
      <c r="F89" s="25">
        <v>1015854</v>
      </c>
      <c r="G89" s="25">
        <v>4139158.4</v>
      </c>
      <c r="H89" s="26">
        <v>901.24047043010751</v>
      </c>
      <c r="I89" s="26" t="s">
        <v>206</v>
      </c>
      <c r="J89" s="26">
        <v>3926.4477822580639</v>
      </c>
      <c r="K89" s="26">
        <v>1570.2044354838711</v>
      </c>
      <c r="L89" s="26">
        <v>6397.8926881720417</v>
      </c>
    </row>
    <row r="90" spans="1:12" s="35" customFormat="1">
      <c r="A90" s="34"/>
      <c r="B90" s="34" t="s">
        <v>125</v>
      </c>
      <c r="C90" s="17"/>
      <c r="D90" s="17"/>
      <c r="E90" s="17">
        <v>1275709</v>
      </c>
      <c r="F90" s="17">
        <v>660509</v>
      </c>
      <c r="G90" s="27">
        <v>1936218</v>
      </c>
      <c r="H90" s="27"/>
      <c r="I90" s="27"/>
      <c r="J90" s="27">
        <v>1971.8620295698922</v>
      </c>
      <c r="K90" s="27">
        <v>1020.9480510752687</v>
      </c>
      <c r="L90" s="27">
        <v>2992.8100806451612</v>
      </c>
    </row>
    <row r="91" spans="1:12" s="35" customFormat="1">
      <c r="A91" s="34"/>
      <c r="B91" s="34" t="s">
        <v>126</v>
      </c>
      <c r="C91" s="17"/>
      <c r="D91" s="17"/>
      <c r="E91" s="17">
        <v>870033</v>
      </c>
      <c r="F91" s="17">
        <v>276312</v>
      </c>
      <c r="G91" s="27">
        <v>1146345</v>
      </c>
      <c r="H91" s="27"/>
      <c r="I91" s="27"/>
      <c r="J91" s="27">
        <v>1344.8090725806451</v>
      </c>
      <c r="K91" s="27">
        <v>427.09516129032255</v>
      </c>
      <c r="L91" s="27">
        <v>1771.9042338709676</v>
      </c>
    </row>
    <row r="92" spans="1:12" s="35" customFormat="1">
      <c r="A92" s="34"/>
      <c r="B92" s="34" t="s">
        <v>127</v>
      </c>
      <c r="C92" s="17"/>
      <c r="D92" s="17"/>
      <c r="E92" s="17">
        <v>266217</v>
      </c>
      <c r="F92" s="17">
        <v>2844</v>
      </c>
      <c r="G92" s="27">
        <v>269061</v>
      </c>
      <c r="H92" s="27"/>
      <c r="I92" s="27"/>
      <c r="J92" s="27">
        <v>411.49133064516127</v>
      </c>
      <c r="K92" s="27">
        <v>4.3959677419354835</v>
      </c>
      <c r="L92" s="27">
        <v>415.88729838709673</v>
      </c>
    </row>
    <row r="93" spans="1:12" s="35" customFormat="1">
      <c r="A93" s="34"/>
      <c r="B93" s="34" t="s">
        <v>128</v>
      </c>
      <c r="C93" s="17"/>
      <c r="D93" s="17"/>
      <c r="E93" s="17">
        <v>22100</v>
      </c>
      <c r="F93" s="17"/>
      <c r="G93" s="27">
        <v>22100</v>
      </c>
      <c r="H93" s="27"/>
      <c r="I93" s="27"/>
      <c r="J93" s="27">
        <v>34.159946236559136</v>
      </c>
      <c r="K93" s="27"/>
      <c r="L93" s="27">
        <v>34.159946236559136</v>
      </c>
    </row>
    <row r="94" spans="1:12" s="35" customFormat="1">
      <c r="A94" s="34"/>
      <c r="B94" s="34" t="s">
        <v>129</v>
      </c>
      <c r="C94" s="17"/>
      <c r="D94" s="17"/>
      <c r="E94" s="17">
        <v>39120</v>
      </c>
      <c r="F94" s="17">
        <v>41345</v>
      </c>
      <c r="G94" s="27">
        <v>80465</v>
      </c>
      <c r="H94" s="27"/>
      <c r="I94" s="27"/>
      <c r="J94" s="27">
        <v>60.467741935483865</v>
      </c>
      <c r="K94" s="27">
        <v>63.906922043010745</v>
      </c>
      <c r="L94" s="27">
        <v>124.37466397849461</v>
      </c>
    </row>
    <row r="95" spans="1:12" s="35" customFormat="1">
      <c r="A95" s="34"/>
      <c r="B95" s="34" t="s">
        <v>130</v>
      </c>
      <c r="C95" s="17"/>
      <c r="D95" s="17"/>
      <c r="E95" s="17">
        <v>67062</v>
      </c>
      <c r="F95" s="17">
        <v>34844</v>
      </c>
      <c r="G95" s="27">
        <v>101906</v>
      </c>
      <c r="H95" s="27"/>
      <c r="I95" s="27"/>
      <c r="J95" s="27">
        <v>103.65766129032258</v>
      </c>
      <c r="K95" s="27">
        <v>53.858333333333334</v>
      </c>
      <c r="L95" s="27">
        <v>157.5159946236559</v>
      </c>
    </row>
    <row r="96" spans="1:12" s="35" customFormat="1">
      <c r="A96" s="23">
        <v>27</v>
      </c>
      <c r="B96" s="24" t="s">
        <v>55</v>
      </c>
      <c r="C96" s="25">
        <v>495439</v>
      </c>
      <c r="D96" s="25">
        <v>0</v>
      </c>
      <c r="E96" s="25">
        <v>743970</v>
      </c>
      <c r="F96" s="25">
        <v>632680</v>
      </c>
      <c r="G96" s="25">
        <v>1872089</v>
      </c>
      <c r="H96" s="26">
        <v>765.79952956989234</v>
      </c>
      <c r="I96" s="26" t="s">
        <v>206</v>
      </c>
      <c r="J96" s="26">
        <v>1149.953629032258</v>
      </c>
      <c r="K96" s="26">
        <v>977.93279569892468</v>
      </c>
      <c r="L96" s="26">
        <v>2893.6859543010751</v>
      </c>
    </row>
    <row r="97" spans="1:12" s="35" customFormat="1">
      <c r="A97" s="34"/>
      <c r="B97" s="34" t="s">
        <v>131</v>
      </c>
      <c r="C97" s="17">
        <v>495439</v>
      </c>
      <c r="D97" s="17">
        <v>0</v>
      </c>
      <c r="E97" s="17">
        <v>743970</v>
      </c>
      <c r="F97" s="17">
        <v>632680</v>
      </c>
      <c r="G97" s="27">
        <v>1872089</v>
      </c>
      <c r="H97" s="27">
        <v>765.79952956989234</v>
      </c>
      <c r="I97" s="27"/>
      <c r="J97" s="27">
        <v>1149.953629032258</v>
      </c>
      <c r="K97" s="27">
        <v>977.93279569892468</v>
      </c>
      <c r="L97" s="27">
        <v>2893.6859543010751</v>
      </c>
    </row>
    <row r="98" spans="1:12" s="35" customFormat="1">
      <c r="A98" s="23">
        <v>28</v>
      </c>
      <c r="B98" s="24" t="s">
        <v>57</v>
      </c>
      <c r="C98" s="25">
        <v>424561</v>
      </c>
      <c r="D98" s="25">
        <v>0</v>
      </c>
      <c r="E98" s="25">
        <v>1333654</v>
      </c>
      <c r="F98" s="25">
        <v>660045</v>
      </c>
      <c r="G98" s="25">
        <v>2418260</v>
      </c>
      <c r="H98" s="26">
        <v>656.24348118279568</v>
      </c>
      <c r="I98" s="26" t="s">
        <v>206</v>
      </c>
      <c r="J98" s="26">
        <v>2061.4275537634408</v>
      </c>
      <c r="K98" s="26">
        <v>1020.2308467741934</v>
      </c>
      <c r="L98" s="26">
        <v>3737.9018817204296</v>
      </c>
    </row>
    <row r="99" spans="1:12" s="35" customFormat="1">
      <c r="A99" s="34"/>
      <c r="B99" s="34" t="s">
        <v>132</v>
      </c>
      <c r="C99" s="17">
        <v>424561</v>
      </c>
      <c r="D99" s="17"/>
      <c r="E99" s="17">
        <v>1249634</v>
      </c>
      <c r="F99" s="17">
        <v>660045</v>
      </c>
      <c r="G99" s="27">
        <v>2334240</v>
      </c>
      <c r="H99" s="27">
        <v>656.24348118279568</v>
      </c>
      <c r="I99" s="27"/>
      <c r="J99" s="27">
        <v>1931.5579301075265</v>
      </c>
      <c r="K99" s="27">
        <v>1020.2308467741934</v>
      </c>
      <c r="L99" s="27">
        <v>3608.0322580645152</v>
      </c>
    </row>
    <row r="100" spans="1:12" s="35" customFormat="1">
      <c r="A100" s="34"/>
      <c r="B100" s="34" t="s">
        <v>77</v>
      </c>
      <c r="C100" s="17"/>
      <c r="D100" s="17"/>
      <c r="E100" s="17">
        <v>84020</v>
      </c>
      <c r="F100" s="17"/>
      <c r="G100" s="27">
        <v>84020</v>
      </c>
      <c r="H100" s="27"/>
      <c r="I100" s="27"/>
      <c r="J100" s="27">
        <v>129.86962365591398</v>
      </c>
      <c r="K100" s="27"/>
      <c r="L100" s="27">
        <v>129.86962365591398</v>
      </c>
    </row>
    <row r="101" spans="1:12" s="35" customFormat="1">
      <c r="A101" s="23">
        <v>29</v>
      </c>
      <c r="B101" s="24" t="s">
        <v>58</v>
      </c>
      <c r="C101" s="25">
        <v>7601</v>
      </c>
      <c r="D101" s="25">
        <v>0</v>
      </c>
      <c r="E101" s="25">
        <v>3401480</v>
      </c>
      <c r="F101" s="25">
        <v>1749912</v>
      </c>
      <c r="G101" s="25">
        <v>5158993</v>
      </c>
      <c r="H101" s="26">
        <v>11.74885752688172</v>
      </c>
      <c r="I101" s="26" t="s">
        <v>206</v>
      </c>
      <c r="J101" s="26">
        <v>5257.6639784946237</v>
      </c>
      <c r="K101" s="26">
        <v>2704.8370967741935</v>
      </c>
      <c r="L101" s="26">
        <v>7974.2499327956994</v>
      </c>
    </row>
    <row r="102" spans="1:12" s="35" customFormat="1">
      <c r="A102" s="34"/>
      <c r="B102" s="34" t="s">
        <v>133</v>
      </c>
      <c r="C102" s="17"/>
      <c r="D102" s="17"/>
      <c r="E102" s="17">
        <v>3401480</v>
      </c>
      <c r="F102" s="17">
        <v>1749912</v>
      </c>
      <c r="G102" s="17">
        <v>5158993</v>
      </c>
      <c r="H102" s="27"/>
      <c r="I102" s="27"/>
      <c r="J102" s="27">
        <v>5257.6639784946237</v>
      </c>
      <c r="K102" s="27">
        <v>2704.8370967741935</v>
      </c>
      <c r="L102" s="27">
        <v>7962.5010752688177</v>
      </c>
    </row>
    <row r="103" spans="1:12" s="35" customFormat="1">
      <c r="A103" s="23">
        <v>30</v>
      </c>
      <c r="B103" s="24" t="s">
        <v>60</v>
      </c>
      <c r="C103" s="25">
        <v>6715</v>
      </c>
      <c r="D103" s="25">
        <v>0</v>
      </c>
      <c r="E103" s="25">
        <v>707827</v>
      </c>
      <c r="F103" s="36">
        <v>591724</v>
      </c>
      <c r="G103" s="25">
        <v>1306266</v>
      </c>
      <c r="H103" s="26">
        <v>10.379368279569892</v>
      </c>
      <c r="I103" s="26" t="s">
        <v>206</v>
      </c>
      <c r="J103" s="26">
        <v>1094.0874327956988</v>
      </c>
      <c r="K103" s="26">
        <v>914.62715053763441</v>
      </c>
      <c r="L103" s="26">
        <v>2019.0939516129031</v>
      </c>
    </row>
    <row r="104" spans="1:12" s="35" customFormat="1">
      <c r="A104" s="34"/>
      <c r="B104" s="34" t="s">
        <v>134</v>
      </c>
      <c r="C104" s="17"/>
      <c r="D104" s="17"/>
      <c r="E104" s="17">
        <v>707827</v>
      </c>
      <c r="F104" s="17">
        <v>591724</v>
      </c>
      <c r="G104" s="27">
        <v>1299551</v>
      </c>
      <c r="H104" s="27"/>
      <c r="I104" s="27"/>
      <c r="J104" s="27">
        <v>1094.0874327956988</v>
      </c>
      <c r="K104" s="27">
        <v>914.62715053763441</v>
      </c>
      <c r="L104" s="27">
        <v>2008.7145833333332</v>
      </c>
    </row>
    <row r="105" spans="1:12" s="35" customFormat="1">
      <c r="A105" s="18">
        <v>31</v>
      </c>
      <c r="B105" s="19" t="s">
        <v>62</v>
      </c>
      <c r="C105" s="20">
        <v>613925</v>
      </c>
      <c r="D105" s="20">
        <v>86890</v>
      </c>
      <c r="E105" s="20">
        <v>5232841</v>
      </c>
      <c r="F105" s="20">
        <v>1966009</v>
      </c>
      <c r="G105" s="20">
        <v>7899665</v>
      </c>
      <c r="H105" s="21">
        <v>948.94321236559131</v>
      </c>
      <c r="I105" s="21">
        <v>134.30577956989245</v>
      </c>
      <c r="J105" s="21">
        <v>8088.3967069892469</v>
      </c>
      <c r="K105" s="21">
        <v>3038.8579973118281</v>
      </c>
      <c r="L105" s="21">
        <v>12210.503696236559</v>
      </c>
    </row>
    <row r="106" spans="1:12" s="35" customFormat="1">
      <c r="A106" s="34"/>
      <c r="B106" s="34" t="s">
        <v>135</v>
      </c>
      <c r="C106" s="17">
        <v>613925</v>
      </c>
      <c r="D106" s="17">
        <v>86890</v>
      </c>
      <c r="E106" s="17">
        <v>5232841</v>
      </c>
      <c r="F106" s="17">
        <v>1966009</v>
      </c>
      <c r="G106" s="27">
        <v>7899665</v>
      </c>
      <c r="H106" s="27">
        <v>948.94321236559131</v>
      </c>
      <c r="I106" s="27"/>
      <c r="J106" s="27">
        <v>8088.3967069892469</v>
      </c>
      <c r="K106" s="27">
        <v>3038.8579973118281</v>
      </c>
      <c r="L106" s="27">
        <v>12076.197916666666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460248</v>
      </c>
      <c r="F107" s="37">
        <v>97660</v>
      </c>
      <c r="G107" s="25">
        <v>557908</v>
      </c>
      <c r="H107" s="26" t="s">
        <v>206</v>
      </c>
      <c r="I107" s="26" t="s">
        <v>206</v>
      </c>
      <c r="J107" s="26">
        <v>711.40483870967739</v>
      </c>
      <c r="K107" s="26">
        <v>150.9529569892473</v>
      </c>
      <c r="L107" s="26">
        <v>862.35779569892475</v>
      </c>
    </row>
    <row r="108" spans="1:12" s="35" customFormat="1" ht="30">
      <c r="A108" s="34"/>
      <c r="B108" s="38" t="s">
        <v>136</v>
      </c>
      <c r="C108" s="17"/>
      <c r="D108" s="17"/>
      <c r="E108" s="17">
        <v>460248</v>
      </c>
      <c r="F108" s="17">
        <v>97660</v>
      </c>
      <c r="G108" s="27">
        <v>557908</v>
      </c>
      <c r="H108" s="27"/>
      <c r="I108" s="27"/>
      <c r="J108" s="27">
        <v>711.40483870967739</v>
      </c>
      <c r="K108" s="27">
        <v>150.9529569892473</v>
      </c>
      <c r="L108" s="27">
        <v>862.35779569892475</v>
      </c>
    </row>
    <row r="109" spans="1:12" s="35" customFormat="1">
      <c r="A109" s="18">
        <v>33</v>
      </c>
      <c r="B109" s="19" t="s">
        <v>66</v>
      </c>
      <c r="C109" s="20">
        <v>244091</v>
      </c>
      <c r="D109" s="20">
        <v>0</v>
      </c>
      <c r="E109" s="20">
        <v>120746</v>
      </c>
      <c r="F109" s="20">
        <v>129940</v>
      </c>
      <c r="G109" s="20">
        <v>494777</v>
      </c>
      <c r="H109" s="21">
        <v>377.29119623655907</v>
      </c>
      <c r="I109" s="21" t="s">
        <v>206</v>
      </c>
      <c r="J109" s="21">
        <v>186.63696236559136</v>
      </c>
      <c r="K109" s="21">
        <v>200.84811827956989</v>
      </c>
      <c r="L109" s="21">
        <v>764.77627688172038</v>
      </c>
    </row>
    <row r="110" spans="1:12" s="35" customFormat="1">
      <c r="A110" s="34"/>
      <c r="B110" s="34" t="s">
        <v>137</v>
      </c>
      <c r="C110" s="17">
        <v>244091</v>
      </c>
      <c r="D110" s="17"/>
      <c r="E110" s="17">
        <v>120746</v>
      </c>
      <c r="F110" s="17">
        <v>129940</v>
      </c>
      <c r="G110" s="27">
        <v>494777</v>
      </c>
      <c r="H110" s="27">
        <v>377.29119623655907</v>
      </c>
      <c r="I110" s="27"/>
      <c r="J110" s="27">
        <v>186.63696236559136</v>
      </c>
      <c r="K110" s="27">
        <v>200.84811827956989</v>
      </c>
      <c r="L110" s="27">
        <v>764.77627688172038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245961</v>
      </c>
      <c r="F111" s="25">
        <v>60783</v>
      </c>
      <c r="G111" s="25">
        <v>306744</v>
      </c>
      <c r="H111" s="26" t="s">
        <v>206</v>
      </c>
      <c r="I111" s="26" t="s">
        <v>206</v>
      </c>
      <c r="J111" s="26">
        <v>380.18165322580637</v>
      </c>
      <c r="K111" s="26">
        <v>93.952217741935485</v>
      </c>
      <c r="L111" s="26">
        <v>474.13387096774187</v>
      </c>
    </row>
    <row r="112" spans="1:12" s="35" customFormat="1" ht="30">
      <c r="A112" s="34"/>
      <c r="B112" s="38" t="s">
        <v>138</v>
      </c>
      <c r="C112" s="17"/>
      <c r="D112" s="17"/>
      <c r="E112" s="17">
        <v>59030.64</v>
      </c>
      <c r="F112" s="17">
        <v>3707.7629999999999</v>
      </c>
      <c r="G112" s="27">
        <v>62738.402999999998</v>
      </c>
      <c r="H112" s="27"/>
      <c r="I112" s="27"/>
      <c r="J112" s="27">
        <v>91.243596774193549</v>
      </c>
      <c r="K112" s="27">
        <v>5.7310852822580634</v>
      </c>
      <c r="L112" s="27">
        <v>96.974682056451613</v>
      </c>
    </row>
    <row r="113" spans="1:12" s="35" customFormat="1">
      <c r="A113" s="34"/>
      <c r="B113" s="34" t="s">
        <v>139</v>
      </c>
      <c r="C113" s="17"/>
      <c r="D113" s="17"/>
      <c r="E113" s="17">
        <v>186930.36</v>
      </c>
      <c r="F113" s="17">
        <v>57075.237000000001</v>
      </c>
      <c r="G113" s="27">
        <v>244005.59699999998</v>
      </c>
      <c r="H113" s="27"/>
      <c r="I113" s="27"/>
      <c r="J113" s="27">
        <v>288.93805645161285</v>
      </c>
      <c r="K113" s="27">
        <v>88.22113245967742</v>
      </c>
      <c r="L113" s="27">
        <v>377.15918891129024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176979</v>
      </c>
      <c r="E114" s="25">
        <v>729173</v>
      </c>
      <c r="F114" s="25">
        <v>852695</v>
      </c>
      <c r="G114" s="25">
        <v>1758847</v>
      </c>
      <c r="H114" s="26" t="s">
        <v>206</v>
      </c>
      <c r="I114" s="26">
        <v>273.55624999999998</v>
      </c>
      <c r="J114" s="26">
        <v>1127.0819220430108</v>
      </c>
      <c r="K114" s="26">
        <v>1318.0097446236559</v>
      </c>
      <c r="L114" s="26">
        <v>2718.6479166666668</v>
      </c>
    </row>
    <row r="115" spans="1:12" s="35" customFormat="1">
      <c r="A115" s="34"/>
      <c r="B115" s="34" t="s">
        <v>140</v>
      </c>
      <c r="C115" s="17"/>
      <c r="D115" s="17">
        <v>176979</v>
      </c>
      <c r="E115" s="17">
        <v>729173</v>
      </c>
      <c r="F115" s="17">
        <v>852695</v>
      </c>
      <c r="G115" s="27">
        <v>1758847</v>
      </c>
      <c r="H115" s="27"/>
      <c r="I115" s="27">
        <v>273.55624999999998</v>
      </c>
      <c r="J115" s="27">
        <v>1127.0819220430108</v>
      </c>
      <c r="K115" s="27">
        <v>1318.0097446236559</v>
      </c>
      <c r="L115" s="27">
        <v>2718.6479166666668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481160</v>
      </c>
      <c r="F116" s="25">
        <v>629512</v>
      </c>
      <c r="G116" s="25">
        <v>1110672</v>
      </c>
      <c r="H116" s="26" t="s">
        <v>206</v>
      </c>
      <c r="I116" s="26" t="s">
        <v>206</v>
      </c>
      <c r="J116" s="26">
        <v>743.72849462365593</v>
      </c>
      <c r="K116" s="26">
        <v>973.03602150537631</v>
      </c>
      <c r="L116" s="26">
        <v>1716.7645161290322</v>
      </c>
    </row>
    <row r="117" spans="1:12" s="35" customFormat="1">
      <c r="A117" s="34"/>
      <c r="B117" s="34" t="s">
        <v>141</v>
      </c>
      <c r="C117" s="17"/>
      <c r="D117" s="17"/>
      <c r="E117" s="17">
        <v>481160</v>
      </c>
      <c r="F117" s="17">
        <v>629512</v>
      </c>
      <c r="G117" s="27">
        <v>1110672</v>
      </c>
      <c r="H117" s="27"/>
      <c r="I117" s="27"/>
      <c r="J117" s="27">
        <v>743.72849462365593</v>
      </c>
      <c r="K117" s="27">
        <v>973.03602150537631</v>
      </c>
      <c r="L117" s="27">
        <v>1716.7645161290322</v>
      </c>
    </row>
    <row r="118" spans="1:12" s="35" customFormat="1">
      <c r="A118" s="23">
        <v>37</v>
      </c>
      <c r="B118" s="24" t="s">
        <v>73</v>
      </c>
      <c r="C118" s="25">
        <v>162010</v>
      </c>
      <c r="D118" s="25">
        <v>0</v>
      </c>
      <c r="E118" s="25">
        <v>1230218</v>
      </c>
      <c r="F118" s="25">
        <v>349363</v>
      </c>
      <c r="G118" s="25">
        <v>1741591</v>
      </c>
      <c r="H118" s="26">
        <v>250.41868279569891</v>
      </c>
      <c r="I118" s="26" t="s">
        <v>206</v>
      </c>
      <c r="J118" s="26">
        <v>1901.5466397849461</v>
      </c>
      <c r="K118" s="26">
        <v>540.01001344086012</v>
      </c>
      <c r="L118" s="26">
        <v>2691.9753360215054</v>
      </c>
    </row>
    <row r="119" spans="1:12" s="35" customFormat="1">
      <c r="A119" s="34"/>
      <c r="B119" s="34" t="s">
        <v>142</v>
      </c>
      <c r="C119" s="17">
        <v>162010</v>
      </c>
      <c r="D119" s="17"/>
      <c r="E119" s="17">
        <v>361561</v>
      </c>
      <c r="F119" s="17">
        <v>90834</v>
      </c>
      <c r="G119" s="27">
        <v>614405</v>
      </c>
      <c r="H119" s="27">
        <v>250.41868279569891</v>
      </c>
      <c r="I119" s="27"/>
      <c r="J119" s="27">
        <v>558.86444892473116</v>
      </c>
      <c r="K119" s="27">
        <v>140.40201612903226</v>
      </c>
      <c r="L119" s="27">
        <v>949.6851478494624</v>
      </c>
    </row>
    <row r="120" spans="1:12" s="35" customFormat="1">
      <c r="A120" s="34"/>
      <c r="B120" s="34" t="s">
        <v>143</v>
      </c>
      <c r="C120" s="17"/>
      <c r="D120" s="17"/>
      <c r="E120" s="17">
        <v>117855</v>
      </c>
      <c r="F120" s="17"/>
      <c r="G120" s="27">
        <v>117855</v>
      </c>
      <c r="H120" s="27"/>
      <c r="I120" s="27"/>
      <c r="J120" s="27">
        <v>182.16834677419354</v>
      </c>
      <c r="K120" s="27"/>
      <c r="L120" s="27">
        <v>182.16834677419354</v>
      </c>
    </row>
    <row r="121" spans="1:12" s="35" customFormat="1">
      <c r="A121" s="34"/>
      <c r="B121" s="34" t="s">
        <v>144</v>
      </c>
      <c r="C121" s="17"/>
      <c r="D121" s="17"/>
      <c r="E121" s="17">
        <v>17715</v>
      </c>
      <c r="F121" s="17"/>
      <c r="G121" s="27">
        <v>17715</v>
      </c>
      <c r="H121" s="27"/>
      <c r="I121" s="27"/>
      <c r="J121" s="27">
        <v>27.3820564516129</v>
      </c>
      <c r="K121" s="27"/>
      <c r="L121" s="27">
        <v>27.3820564516129</v>
      </c>
    </row>
    <row r="122" spans="1:12" s="35" customFormat="1">
      <c r="A122" s="34"/>
      <c r="B122" s="34" t="s">
        <v>145</v>
      </c>
      <c r="C122" s="17"/>
      <c r="D122" s="17"/>
      <c r="E122" s="17">
        <v>44534</v>
      </c>
      <c r="F122" s="17">
        <v>28683</v>
      </c>
      <c r="G122" s="27">
        <v>73217</v>
      </c>
      <c r="H122" s="27"/>
      <c r="I122" s="27"/>
      <c r="J122" s="27">
        <v>68.836155913978487</v>
      </c>
      <c r="K122" s="27">
        <v>44.335282258064517</v>
      </c>
      <c r="L122" s="27">
        <v>113.171438172043</v>
      </c>
    </row>
    <row r="123" spans="1:12" s="35" customFormat="1">
      <c r="A123" s="34"/>
      <c r="B123" s="34" t="s">
        <v>146</v>
      </c>
      <c r="C123" s="17"/>
      <c r="D123" s="17"/>
      <c r="E123" s="17">
        <v>37645</v>
      </c>
      <c r="F123" s="17">
        <v>43671</v>
      </c>
      <c r="G123" s="27">
        <v>81316</v>
      </c>
      <c r="H123" s="27"/>
      <c r="I123" s="27"/>
      <c r="J123" s="27">
        <v>58.187836021505376</v>
      </c>
      <c r="K123" s="27">
        <v>67.502217741935482</v>
      </c>
      <c r="L123" s="27">
        <v>125.69005376344086</v>
      </c>
    </row>
    <row r="124" spans="1:12" s="35" customFormat="1">
      <c r="A124" s="34"/>
      <c r="B124" s="34" t="s">
        <v>147</v>
      </c>
      <c r="C124" s="17"/>
      <c r="D124" s="17"/>
      <c r="E124" s="17">
        <v>72706</v>
      </c>
      <c r="F124" s="17">
        <v>113368</v>
      </c>
      <c r="G124" s="27">
        <v>186074</v>
      </c>
      <c r="H124" s="27"/>
      <c r="I124" s="27"/>
      <c r="J124" s="27">
        <v>112.38158602150536</v>
      </c>
      <c r="K124" s="27">
        <v>175.23279569892472</v>
      </c>
      <c r="L124" s="27">
        <v>287.61438172043006</v>
      </c>
    </row>
    <row r="125" spans="1:12" s="35" customFormat="1">
      <c r="A125" s="34"/>
      <c r="B125" s="34" t="s">
        <v>148</v>
      </c>
      <c r="C125" s="17"/>
      <c r="D125" s="17"/>
      <c r="E125" s="17">
        <v>578202</v>
      </c>
      <c r="F125" s="17">
        <v>72807</v>
      </c>
      <c r="G125" s="27">
        <v>651009</v>
      </c>
      <c r="H125" s="27"/>
      <c r="I125" s="27"/>
      <c r="J125" s="27">
        <v>893.72620967741921</v>
      </c>
      <c r="K125" s="27">
        <v>112.53770161290322</v>
      </c>
      <c r="L125" s="27">
        <v>1006.2639112903224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567935</v>
      </c>
      <c r="F126" s="40">
        <v>67930</v>
      </c>
      <c r="G126" s="25">
        <v>635865</v>
      </c>
      <c r="H126" s="41" t="s">
        <v>206</v>
      </c>
      <c r="I126" s="41" t="s">
        <v>206</v>
      </c>
      <c r="J126" s="26">
        <v>877.85651881720423</v>
      </c>
      <c r="K126" s="26">
        <v>104.99932795698923</v>
      </c>
      <c r="L126" s="26">
        <v>982.85584677419342</v>
      </c>
    </row>
    <row r="127" spans="1:12" s="35" customFormat="1" ht="30">
      <c r="A127" s="34"/>
      <c r="B127" s="38" t="s">
        <v>149</v>
      </c>
      <c r="C127" s="17"/>
      <c r="D127" s="17"/>
      <c r="E127" s="17">
        <v>567935</v>
      </c>
      <c r="F127" s="17">
        <v>67930</v>
      </c>
      <c r="G127" s="27">
        <v>635865</v>
      </c>
      <c r="H127" s="27"/>
      <c r="I127" s="27"/>
      <c r="J127" s="27">
        <v>877.85651881720423</v>
      </c>
      <c r="K127" s="27">
        <v>104.99932795698923</v>
      </c>
      <c r="L127" s="27">
        <v>982.85584677419342</v>
      </c>
    </row>
    <row r="128" spans="1:12" s="35" customFormat="1">
      <c r="A128" s="23">
        <v>39</v>
      </c>
      <c r="B128" s="24" t="s">
        <v>76</v>
      </c>
      <c r="C128" s="25">
        <v>150478</v>
      </c>
      <c r="D128" s="25">
        <v>0</v>
      </c>
      <c r="E128" s="25">
        <v>3799883</v>
      </c>
      <c r="F128" s="25">
        <v>2814699</v>
      </c>
      <c r="G128" s="25">
        <v>6765060</v>
      </c>
      <c r="H128" s="26">
        <v>232.5936827956989</v>
      </c>
      <c r="I128" s="26" t="s">
        <v>206</v>
      </c>
      <c r="J128" s="26">
        <v>5873.4750672043001</v>
      </c>
      <c r="K128" s="26">
        <v>4350.6772177419352</v>
      </c>
      <c r="L128" s="26">
        <v>10456.745967741934</v>
      </c>
    </row>
    <row r="129" spans="1:12" s="35" customFormat="1">
      <c r="A129" s="34"/>
      <c r="B129" s="34" t="s">
        <v>150</v>
      </c>
      <c r="C129" s="17">
        <v>150478</v>
      </c>
      <c r="D129" s="17">
        <v>0</v>
      </c>
      <c r="E129" s="17">
        <v>3799883</v>
      </c>
      <c r="F129" s="17">
        <v>2814699</v>
      </c>
      <c r="G129" s="27">
        <v>6765060</v>
      </c>
      <c r="H129" s="27">
        <v>232.5936827956989</v>
      </c>
      <c r="I129" s="27"/>
      <c r="J129" s="27">
        <v>5873.4750672043001</v>
      </c>
      <c r="K129" s="27">
        <v>4350.6772177419352</v>
      </c>
      <c r="L129" s="27">
        <v>10456.745967741934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205650</v>
      </c>
      <c r="F130" s="25">
        <v>0</v>
      </c>
      <c r="G130" s="25">
        <v>205650</v>
      </c>
      <c r="H130" s="26" t="s">
        <v>206</v>
      </c>
      <c r="I130" s="26" t="s">
        <v>206</v>
      </c>
      <c r="J130" s="26">
        <v>317.87298387096774</v>
      </c>
      <c r="K130" s="26" t="s">
        <v>206</v>
      </c>
      <c r="L130" s="26">
        <v>317.87298387096774</v>
      </c>
    </row>
    <row r="131" spans="1:12" s="35" customFormat="1">
      <c r="A131" s="34"/>
      <c r="B131" s="34" t="s">
        <v>208</v>
      </c>
      <c r="C131" s="17"/>
      <c r="D131" s="17"/>
      <c r="E131" s="17">
        <v>205650</v>
      </c>
      <c r="F131" s="17"/>
      <c r="G131" s="27">
        <v>205650</v>
      </c>
      <c r="H131" s="27"/>
      <c r="I131" s="27"/>
      <c r="J131" s="27">
        <v>317.87298387096774</v>
      </c>
      <c r="K131" s="27"/>
      <c r="L131" s="27">
        <v>317.87298387096774</v>
      </c>
    </row>
    <row r="132" spans="1:12" s="35" customFormat="1">
      <c r="A132" s="23">
        <v>41</v>
      </c>
      <c r="B132" s="24" t="s">
        <v>78</v>
      </c>
      <c r="C132" s="25">
        <v>765246</v>
      </c>
      <c r="D132" s="25">
        <v>0</v>
      </c>
      <c r="E132" s="25">
        <v>9399784</v>
      </c>
      <c r="F132" s="25">
        <v>3870907</v>
      </c>
      <c r="G132" s="25">
        <v>14035937</v>
      </c>
      <c r="H132" s="26">
        <v>1182.8399193548385</v>
      </c>
      <c r="I132" s="26" t="s">
        <v>206</v>
      </c>
      <c r="J132" s="26">
        <v>14529.236021505376</v>
      </c>
      <c r="K132" s="26">
        <v>5983.2567876344083</v>
      </c>
      <c r="L132" s="26">
        <v>21695.332728494621</v>
      </c>
    </row>
    <row r="133" spans="1:12" s="35" customFormat="1">
      <c r="A133" s="34"/>
      <c r="B133" s="34" t="s">
        <v>151</v>
      </c>
      <c r="C133" s="17">
        <v>765246</v>
      </c>
      <c r="D133" s="17"/>
      <c r="E133" s="17">
        <v>3853911.44</v>
      </c>
      <c r="F133" s="17">
        <v>1277399.31</v>
      </c>
      <c r="G133" s="27">
        <v>5896556.75</v>
      </c>
      <c r="H133" s="27">
        <v>1182.8399193548385</v>
      </c>
      <c r="I133" s="27"/>
      <c r="J133" s="27">
        <v>5956.9867688172044</v>
      </c>
      <c r="K133" s="27">
        <v>1974.4747399193548</v>
      </c>
      <c r="L133" s="27">
        <v>9114.3014280913976</v>
      </c>
    </row>
    <row r="134" spans="1:12" s="35" customFormat="1">
      <c r="A134" s="34"/>
      <c r="B134" s="34" t="s">
        <v>152</v>
      </c>
      <c r="C134" s="17"/>
      <c r="D134" s="17"/>
      <c r="E134" s="17">
        <v>5545872.5599999996</v>
      </c>
      <c r="F134" s="17">
        <v>2593507.69</v>
      </c>
      <c r="G134" s="27">
        <v>8139380.25</v>
      </c>
      <c r="H134" s="27"/>
      <c r="I134" s="27"/>
      <c r="J134" s="27">
        <v>8572.2492526881706</v>
      </c>
      <c r="K134" s="27">
        <v>4008.7820477150535</v>
      </c>
      <c r="L134" s="27">
        <v>12581.031300403225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762198</v>
      </c>
      <c r="F135" s="25">
        <v>519954</v>
      </c>
      <c r="G135" s="25">
        <v>1282152</v>
      </c>
      <c r="H135" s="26" t="s">
        <v>206</v>
      </c>
      <c r="I135" s="26" t="s">
        <v>206</v>
      </c>
      <c r="J135" s="26">
        <v>1178.128629032258</v>
      </c>
      <c r="K135" s="26">
        <v>803.69233870967741</v>
      </c>
      <c r="L135" s="26">
        <v>1981.8209677419354</v>
      </c>
    </row>
    <row r="136" spans="1:12" s="35" customFormat="1">
      <c r="A136" s="34"/>
      <c r="B136" s="34" t="s">
        <v>153</v>
      </c>
      <c r="C136" s="17"/>
      <c r="D136" s="17"/>
      <c r="E136" s="17">
        <v>762198</v>
      </c>
      <c r="F136" s="17">
        <v>519954</v>
      </c>
      <c r="G136" s="27">
        <v>1282152</v>
      </c>
      <c r="H136" s="27"/>
      <c r="I136" s="27"/>
      <c r="J136" s="27">
        <v>1178.128629032258</v>
      </c>
      <c r="K136" s="27">
        <v>803.69233870967741</v>
      </c>
      <c r="L136" s="27">
        <v>1981.8209677419354</v>
      </c>
    </row>
    <row r="137" spans="1:12" s="35" customFormat="1">
      <c r="A137" s="23">
        <v>43</v>
      </c>
      <c r="B137" s="24" t="s">
        <v>81</v>
      </c>
      <c r="C137" s="42">
        <v>345021</v>
      </c>
      <c r="D137" s="25"/>
      <c r="E137" s="42">
        <v>2248356</v>
      </c>
      <c r="F137" s="42">
        <v>2530300</v>
      </c>
      <c r="G137" s="25">
        <v>5123677</v>
      </c>
      <c r="H137" s="26">
        <v>533.29858870967735</v>
      </c>
      <c r="I137" s="26" t="s">
        <v>206</v>
      </c>
      <c r="J137" s="26">
        <v>3475.2814516129029</v>
      </c>
      <c r="K137" s="26">
        <v>3911.0819892473114</v>
      </c>
      <c r="L137" s="26">
        <v>7919.6620295698922</v>
      </c>
    </row>
    <row r="138" spans="1:12" s="35" customFormat="1">
      <c r="A138" s="34"/>
      <c r="B138" s="34" t="s">
        <v>154</v>
      </c>
      <c r="C138" s="17">
        <v>345021</v>
      </c>
      <c r="D138" s="17"/>
      <c r="E138" s="17">
        <v>201003</v>
      </c>
      <c r="F138" s="17">
        <v>429139</v>
      </c>
      <c r="G138" s="27">
        <v>975163</v>
      </c>
      <c r="H138" s="27">
        <v>533.29858870967735</v>
      </c>
      <c r="I138" s="27"/>
      <c r="J138" s="27">
        <v>310.69012096774196</v>
      </c>
      <c r="K138" s="27">
        <v>663.31969086021491</v>
      </c>
      <c r="L138" s="27">
        <v>1507.3084005376343</v>
      </c>
    </row>
    <row r="139" spans="1:12" s="35" customFormat="1">
      <c r="A139" s="34"/>
      <c r="B139" s="34" t="s">
        <v>155</v>
      </c>
      <c r="C139" s="17"/>
      <c r="D139" s="17"/>
      <c r="E139" s="17">
        <v>967692</v>
      </c>
      <c r="F139" s="17">
        <v>1203664</v>
      </c>
      <c r="G139" s="27">
        <v>2171356</v>
      </c>
      <c r="H139" s="27"/>
      <c r="I139" s="27"/>
      <c r="J139" s="27">
        <v>1495.7604838709676</v>
      </c>
      <c r="K139" s="27">
        <v>1860.5021505376342</v>
      </c>
      <c r="L139" s="27">
        <v>3356.262634408602</v>
      </c>
    </row>
    <row r="140" spans="1:12" s="35" customFormat="1">
      <c r="A140" s="34"/>
      <c r="B140" s="34" t="s">
        <v>156</v>
      </c>
      <c r="C140" s="17"/>
      <c r="D140" s="17"/>
      <c r="E140" s="17">
        <v>486769</v>
      </c>
      <c r="F140" s="17"/>
      <c r="G140" s="27">
        <v>486769</v>
      </c>
      <c r="H140" s="27"/>
      <c r="I140" s="27"/>
      <c r="J140" s="27">
        <v>752.39831989247307</v>
      </c>
      <c r="K140" s="27"/>
      <c r="L140" s="27">
        <v>752.39831989247307</v>
      </c>
    </row>
    <row r="141" spans="1:12" s="35" customFormat="1">
      <c r="A141" s="34"/>
      <c r="B141" s="34" t="s">
        <v>157</v>
      </c>
      <c r="C141" s="17"/>
      <c r="D141" s="17"/>
      <c r="E141" s="17">
        <v>324438</v>
      </c>
      <c r="F141" s="17">
        <v>766427</v>
      </c>
      <c r="G141" s="27">
        <v>1090865</v>
      </c>
      <c r="H141" s="27"/>
      <c r="I141" s="27"/>
      <c r="J141" s="27">
        <v>501.48346774193544</v>
      </c>
      <c r="K141" s="27">
        <v>1184.6653897849462</v>
      </c>
      <c r="L141" s="27">
        <v>1686.1488575268818</v>
      </c>
    </row>
    <row r="142" spans="1:12" s="35" customFormat="1">
      <c r="A142" s="34"/>
      <c r="B142" s="34" t="s">
        <v>158</v>
      </c>
      <c r="C142" s="17"/>
      <c r="D142" s="17"/>
      <c r="E142" s="17">
        <v>46766</v>
      </c>
      <c r="F142" s="17">
        <v>131070</v>
      </c>
      <c r="G142" s="27">
        <v>177836</v>
      </c>
      <c r="H142" s="27"/>
      <c r="I142" s="27"/>
      <c r="J142" s="27">
        <v>72.28615591397849</v>
      </c>
      <c r="K142" s="27">
        <v>202.5947580645161</v>
      </c>
      <c r="L142" s="27">
        <v>274.88091397849462</v>
      </c>
    </row>
    <row r="143" spans="1:12" s="35" customFormat="1">
      <c r="A143" s="34"/>
      <c r="B143" s="34" t="s">
        <v>159</v>
      </c>
      <c r="C143" s="17"/>
      <c r="D143" s="17"/>
      <c r="E143" s="17">
        <v>221688</v>
      </c>
      <c r="F143" s="17"/>
      <c r="G143" s="27">
        <v>221688</v>
      </c>
      <c r="H143" s="27"/>
      <c r="I143" s="27"/>
      <c r="J143" s="27">
        <v>342.66290322580642</v>
      </c>
      <c r="K143" s="27"/>
      <c r="L143" s="27">
        <v>342.66290322580642</v>
      </c>
    </row>
    <row r="144" spans="1:12" s="35" customFormat="1">
      <c r="A144" s="23">
        <v>44</v>
      </c>
      <c r="B144" s="24" t="s">
        <v>82</v>
      </c>
      <c r="C144" s="25">
        <v>1240024</v>
      </c>
      <c r="D144" s="25">
        <v>153122</v>
      </c>
      <c r="E144" s="42">
        <v>4468674</v>
      </c>
      <c r="F144" s="25">
        <v>1254930</v>
      </c>
      <c r="G144" s="25">
        <v>7116750</v>
      </c>
      <c r="H144" s="26">
        <v>1916.70376344086</v>
      </c>
      <c r="I144" s="26">
        <v>236.68051075268815</v>
      </c>
      <c r="J144" s="26">
        <v>6907.2245967741928</v>
      </c>
      <c r="K144" s="26">
        <v>1939.7439516129032</v>
      </c>
      <c r="L144" s="26">
        <v>11000.352822580644</v>
      </c>
    </row>
    <row r="145" spans="1:12" s="35" customFormat="1">
      <c r="A145" s="34"/>
      <c r="B145" s="34" t="s">
        <v>218</v>
      </c>
      <c r="C145" s="17">
        <v>1240024</v>
      </c>
      <c r="D145" s="17">
        <v>153122</v>
      </c>
      <c r="E145" s="17">
        <v>2622299</v>
      </c>
      <c r="F145" s="17">
        <v>939135</v>
      </c>
      <c r="G145" s="27">
        <v>4954580</v>
      </c>
      <c r="H145" s="27">
        <v>1916.70376344086</v>
      </c>
      <c r="I145" s="27">
        <v>236.68051075268815</v>
      </c>
      <c r="J145" s="27">
        <v>4053.2847446236556</v>
      </c>
      <c r="K145" s="27">
        <v>1451.6199596774193</v>
      </c>
      <c r="L145" s="27">
        <v>7658.2889784946228</v>
      </c>
    </row>
    <row r="146" spans="1:12" s="35" customFormat="1">
      <c r="A146" s="34"/>
      <c r="B146" s="34" t="s">
        <v>161</v>
      </c>
      <c r="C146" s="17"/>
      <c r="D146" s="17"/>
      <c r="E146" s="17">
        <v>1808757</v>
      </c>
      <c r="F146" s="17">
        <v>298390</v>
      </c>
      <c r="G146" s="27">
        <v>2107147</v>
      </c>
      <c r="H146" s="27"/>
      <c r="I146" s="27"/>
      <c r="J146" s="27">
        <v>2795.7937499999998</v>
      </c>
      <c r="K146" s="27">
        <v>461.2211021505376</v>
      </c>
      <c r="L146" s="27">
        <v>3257.0148521505375</v>
      </c>
    </row>
    <row r="147" spans="1:12" s="35" customFormat="1">
      <c r="A147" s="34"/>
      <c r="B147" s="34" t="s">
        <v>162</v>
      </c>
      <c r="C147" s="17"/>
      <c r="D147" s="17"/>
      <c r="E147" s="17">
        <v>37618</v>
      </c>
      <c r="F147" s="17">
        <v>17405</v>
      </c>
      <c r="G147" s="27">
        <v>55023</v>
      </c>
      <c r="H147" s="27"/>
      <c r="I147" s="27"/>
      <c r="J147" s="27">
        <v>58.146102150537629</v>
      </c>
      <c r="K147" s="27">
        <v>26.902889784946236</v>
      </c>
      <c r="L147" s="27">
        <v>85.048991935483869</v>
      </c>
    </row>
    <row r="148" spans="1:12" s="35" customFormat="1">
      <c r="A148" s="23">
        <v>45</v>
      </c>
      <c r="B148" s="24" t="s">
        <v>84</v>
      </c>
      <c r="C148" s="25">
        <v>190849</v>
      </c>
      <c r="D148" s="25">
        <v>9550</v>
      </c>
      <c r="E148" s="43">
        <v>3544615</v>
      </c>
      <c r="F148" s="41">
        <v>3078319</v>
      </c>
      <c r="G148" s="25">
        <v>6823333</v>
      </c>
      <c r="H148" s="26">
        <v>294.99509408602148</v>
      </c>
      <c r="I148" s="26">
        <v>14.761424731182794</v>
      </c>
      <c r="J148" s="26">
        <v>5478.9075940860212</v>
      </c>
      <c r="K148" s="26">
        <v>4758.1543682795691</v>
      </c>
      <c r="L148" s="26">
        <v>10546.818481182794</v>
      </c>
    </row>
    <row r="149" spans="1:12" s="35" customFormat="1">
      <c r="A149" s="34"/>
      <c r="B149" s="34" t="s">
        <v>163</v>
      </c>
      <c r="C149" s="17">
        <v>190849</v>
      </c>
      <c r="D149" s="17">
        <v>9550</v>
      </c>
      <c r="E149" s="17">
        <v>3544615</v>
      </c>
      <c r="F149" s="17">
        <v>3078319</v>
      </c>
      <c r="G149" s="17">
        <v>6823333</v>
      </c>
      <c r="H149" s="27"/>
      <c r="I149" s="27">
        <v>14.761424731182794</v>
      </c>
      <c r="J149" s="27">
        <v>5478.9075940860212</v>
      </c>
      <c r="K149" s="27">
        <v>4758.1543682795691</v>
      </c>
      <c r="L149" s="27">
        <v>10251.823387096774</v>
      </c>
    </row>
    <row r="150" spans="1:12" s="35" customFormat="1">
      <c r="A150" s="23">
        <v>46</v>
      </c>
      <c r="B150" s="24" t="s">
        <v>85</v>
      </c>
      <c r="C150" s="25">
        <v>12893</v>
      </c>
      <c r="D150" s="25">
        <v>0</v>
      </c>
      <c r="E150" s="42">
        <v>1399286</v>
      </c>
      <c r="F150" s="25">
        <v>769379</v>
      </c>
      <c r="G150" s="25">
        <v>2181558</v>
      </c>
      <c r="H150" s="26">
        <v>19.928696236559137</v>
      </c>
      <c r="I150" s="26" t="s">
        <v>206</v>
      </c>
      <c r="J150" s="26">
        <v>2162.8748655913978</v>
      </c>
      <c r="K150" s="26">
        <v>1189.2282930107526</v>
      </c>
      <c r="L150" s="26">
        <v>3372.0318548387095</v>
      </c>
    </row>
    <row r="151" spans="1:12" s="35" customFormat="1">
      <c r="A151" s="34"/>
      <c r="B151" s="34" t="s">
        <v>164</v>
      </c>
      <c r="C151" s="17">
        <v>12893</v>
      </c>
      <c r="D151" s="17"/>
      <c r="E151" s="17">
        <v>1399286</v>
      </c>
      <c r="F151" s="17">
        <v>769379</v>
      </c>
      <c r="G151" s="27">
        <v>2181558</v>
      </c>
      <c r="H151" s="27">
        <v>19.928696236559137</v>
      </c>
      <c r="I151" s="27"/>
      <c r="J151" s="27">
        <v>2162.8748655913978</v>
      </c>
      <c r="K151" s="27">
        <v>1189.2282930107526</v>
      </c>
      <c r="L151" s="27">
        <v>3372.0318548387095</v>
      </c>
    </row>
    <row r="152" spans="1:12" s="35" customFormat="1">
      <c r="A152" s="23">
        <v>47</v>
      </c>
      <c r="B152" s="24" t="s">
        <v>87</v>
      </c>
      <c r="C152" s="25">
        <v>104617</v>
      </c>
      <c r="D152" s="25">
        <v>0</v>
      </c>
      <c r="E152" s="25">
        <v>3188822</v>
      </c>
      <c r="F152" s="25">
        <v>1134766</v>
      </c>
      <c r="G152" s="25">
        <v>4428205</v>
      </c>
      <c r="H152" s="26">
        <v>161.70638440860216</v>
      </c>
      <c r="I152" s="26" t="s">
        <v>206</v>
      </c>
      <c r="J152" s="26">
        <v>4928.9587365591387</v>
      </c>
      <c r="K152" s="26">
        <v>1754.0065860215052</v>
      </c>
      <c r="L152" s="26">
        <v>6844.6717069892466</v>
      </c>
    </row>
    <row r="153" spans="1:12" s="35" customFormat="1">
      <c r="A153" s="34"/>
      <c r="B153" s="34" t="s">
        <v>165</v>
      </c>
      <c r="C153" s="17">
        <v>104617</v>
      </c>
      <c r="D153" s="17"/>
      <c r="E153" s="17">
        <v>207273.43</v>
      </c>
      <c r="F153" s="17">
        <v>135037.15399999998</v>
      </c>
      <c r="G153" s="27">
        <v>446927.58399999997</v>
      </c>
      <c r="H153" s="27">
        <v>161.70638440860216</v>
      </c>
      <c r="I153" s="27"/>
      <c r="J153" s="27">
        <v>320.38231787634408</v>
      </c>
      <c r="K153" s="27">
        <v>208.7267837365591</v>
      </c>
      <c r="L153" s="27">
        <v>690.81548602150531</v>
      </c>
    </row>
    <row r="154" spans="1:12" s="35" customFormat="1">
      <c r="A154" s="34"/>
      <c r="B154" s="34" t="s">
        <v>166</v>
      </c>
      <c r="C154" s="17"/>
      <c r="D154" s="17"/>
      <c r="E154" s="17">
        <v>82909.372000000003</v>
      </c>
      <c r="F154" s="17"/>
      <c r="G154" s="27">
        <v>82909.372000000003</v>
      </c>
      <c r="H154" s="27"/>
      <c r="I154" s="27"/>
      <c r="J154" s="27">
        <v>128.15292715053764</v>
      </c>
      <c r="K154" s="27"/>
      <c r="L154" s="27">
        <v>128.15292715053764</v>
      </c>
    </row>
    <row r="155" spans="1:12" s="35" customFormat="1">
      <c r="A155" s="34"/>
      <c r="B155" s="34" t="s">
        <v>167</v>
      </c>
      <c r="C155" s="17"/>
      <c r="D155" s="17"/>
      <c r="E155" s="17">
        <v>255105.76</v>
      </c>
      <c r="F155" s="17">
        <v>47660.172000000006</v>
      </c>
      <c r="G155" s="27">
        <v>302765.93200000003</v>
      </c>
      <c r="H155" s="27"/>
      <c r="I155" s="27"/>
      <c r="J155" s="27">
        <v>394.31669892473116</v>
      </c>
      <c r="K155" s="27">
        <v>73.668276612903227</v>
      </c>
      <c r="L155" s="27">
        <v>467.9849755376344</v>
      </c>
    </row>
    <row r="156" spans="1:12" s="35" customFormat="1">
      <c r="A156" s="34"/>
      <c r="B156" s="34" t="s">
        <v>168</v>
      </c>
      <c r="C156" s="17"/>
      <c r="D156" s="17"/>
      <c r="E156" s="17">
        <v>1071444.192</v>
      </c>
      <c r="F156" s="17">
        <v>250783.28599999999</v>
      </c>
      <c r="G156" s="27">
        <v>1322227.4780000001</v>
      </c>
      <c r="H156" s="27"/>
      <c r="I156" s="27"/>
      <c r="J156" s="27">
        <v>1656.1301354838708</v>
      </c>
      <c r="K156" s="27">
        <v>387.63545551075265</v>
      </c>
      <c r="L156" s="27">
        <v>2043.7655909946234</v>
      </c>
    </row>
    <row r="157" spans="1:12" s="35" customFormat="1">
      <c r="A157" s="34"/>
      <c r="B157" s="34" t="s">
        <v>169</v>
      </c>
      <c r="C157" s="17"/>
      <c r="D157" s="17"/>
      <c r="E157" s="17">
        <v>1122465.344</v>
      </c>
      <c r="F157" s="17">
        <v>460714.9960000001</v>
      </c>
      <c r="G157" s="27">
        <v>1583180.34</v>
      </c>
      <c r="H157" s="27"/>
      <c r="I157" s="27"/>
      <c r="J157" s="27">
        <v>1734.9934752688173</v>
      </c>
      <c r="K157" s="27">
        <v>712.12667392473122</v>
      </c>
      <c r="L157" s="27">
        <v>2447.1201491935485</v>
      </c>
    </row>
    <row r="158" spans="1:12" s="35" customFormat="1">
      <c r="A158" s="34"/>
      <c r="B158" s="34" t="s">
        <v>170</v>
      </c>
      <c r="C158" s="17"/>
      <c r="D158" s="17"/>
      <c r="E158" s="17">
        <v>178574.03200000001</v>
      </c>
      <c r="F158" s="17">
        <v>85107.45</v>
      </c>
      <c r="G158" s="27">
        <v>263681.48200000002</v>
      </c>
      <c r="H158" s="27"/>
      <c r="I158" s="27"/>
      <c r="J158" s="27">
        <v>276.02168924731183</v>
      </c>
      <c r="K158" s="27">
        <v>131.55049395161288</v>
      </c>
      <c r="L158" s="27">
        <v>407.57218319892468</v>
      </c>
    </row>
    <row r="159" spans="1:12" s="35" customFormat="1">
      <c r="A159" s="34"/>
      <c r="B159" s="34" t="s">
        <v>171</v>
      </c>
      <c r="C159" s="17"/>
      <c r="D159" s="17"/>
      <c r="E159" s="17">
        <v>162629.92199999999</v>
      </c>
      <c r="F159" s="17">
        <v>55603.534</v>
      </c>
      <c r="G159" s="27">
        <v>218233.45600000001</v>
      </c>
      <c r="H159" s="27"/>
      <c r="I159" s="27"/>
      <c r="J159" s="27">
        <v>251.3768955645161</v>
      </c>
      <c r="K159" s="27">
        <v>85.946322715053768</v>
      </c>
      <c r="L159" s="27">
        <v>337.32321827956986</v>
      </c>
    </row>
    <row r="160" spans="1:12" s="35" customFormat="1">
      <c r="A160" s="34"/>
      <c r="B160" s="34" t="s">
        <v>172</v>
      </c>
      <c r="C160" s="17"/>
      <c r="D160" s="17"/>
      <c r="E160" s="17">
        <v>108419.948</v>
      </c>
      <c r="F160" s="17">
        <v>99859.407999999996</v>
      </c>
      <c r="G160" s="27">
        <v>208279.356</v>
      </c>
      <c r="H160" s="27"/>
      <c r="I160" s="27"/>
      <c r="J160" s="27">
        <v>167.58459704301075</v>
      </c>
      <c r="K160" s="27">
        <v>154.35257956989244</v>
      </c>
      <c r="L160" s="27">
        <v>321.93717661290316</v>
      </c>
    </row>
    <row r="161" spans="1:12" s="35" customFormat="1">
      <c r="A161" s="23">
        <v>48</v>
      </c>
      <c r="B161" s="24" t="s">
        <v>89</v>
      </c>
      <c r="C161" s="25">
        <v>346778</v>
      </c>
      <c r="D161" s="25">
        <v>0</v>
      </c>
      <c r="E161" s="42">
        <v>1461985</v>
      </c>
      <c r="F161" s="25">
        <v>544019</v>
      </c>
      <c r="G161" s="25">
        <v>2352782</v>
      </c>
      <c r="H161" s="26">
        <v>536.01438172043004</v>
      </c>
      <c r="I161" s="26" t="s">
        <v>206</v>
      </c>
      <c r="J161" s="26">
        <v>2259.7886424731182</v>
      </c>
      <c r="K161" s="26">
        <v>840.88958333333335</v>
      </c>
      <c r="L161" s="26">
        <v>3636.6926075268821</v>
      </c>
    </row>
    <row r="162" spans="1:12" s="35" customFormat="1">
      <c r="A162" s="34"/>
      <c r="B162" s="34" t="s">
        <v>173</v>
      </c>
      <c r="C162" s="17">
        <v>346778</v>
      </c>
      <c r="D162" s="17">
        <v>0</v>
      </c>
      <c r="E162" s="17">
        <v>1461985</v>
      </c>
      <c r="F162" s="17">
        <v>544019</v>
      </c>
      <c r="G162" s="27">
        <v>2352782</v>
      </c>
      <c r="H162" s="27">
        <v>536.01438172043004</v>
      </c>
      <c r="I162" s="27"/>
      <c r="J162" s="27">
        <v>2259.7886424731182</v>
      </c>
      <c r="K162" s="27">
        <v>840.88958333333335</v>
      </c>
      <c r="L162" s="27">
        <v>3636.6926075268821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23728</v>
      </c>
      <c r="E163" s="42">
        <v>1884421</v>
      </c>
      <c r="F163" s="25">
        <v>964448</v>
      </c>
      <c r="G163" s="25">
        <v>2872597</v>
      </c>
      <c r="H163" s="26" t="s">
        <v>206</v>
      </c>
      <c r="I163" s="26">
        <v>36.676344086021501</v>
      </c>
      <c r="J163" s="26">
        <v>2912.7475134408596</v>
      </c>
      <c r="K163" s="26">
        <v>1490.7462365591396</v>
      </c>
      <c r="L163" s="26">
        <v>4440.170094086021</v>
      </c>
    </row>
    <row r="164" spans="1:12" s="35" customFormat="1">
      <c r="A164" s="34"/>
      <c r="B164" s="34" t="s">
        <v>174</v>
      </c>
      <c r="C164" s="17"/>
      <c r="D164" s="17">
        <v>23728</v>
      </c>
      <c r="E164" s="17">
        <v>1884421</v>
      </c>
      <c r="F164" s="17">
        <v>964448</v>
      </c>
      <c r="G164" s="27">
        <v>2872597</v>
      </c>
      <c r="H164" s="27"/>
      <c r="I164" s="27">
        <v>36.676344086021501</v>
      </c>
      <c r="J164" s="27">
        <v>2912.7475134408596</v>
      </c>
      <c r="K164" s="27">
        <v>1490.7462365591396</v>
      </c>
      <c r="L164" s="27">
        <v>4440.170094086021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119668</v>
      </c>
      <c r="F165" s="25">
        <v>197356</v>
      </c>
      <c r="G165" s="25">
        <v>317024</v>
      </c>
      <c r="H165" s="26" t="s">
        <v>206</v>
      </c>
      <c r="I165" s="26" t="s">
        <v>206</v>
      </c>
      <c r="J165" s="26">
        <v>184.97069892473118</v>
      </c>
      <c r="K165" s="26">
        <v>305.05295698924726</v>
      </c>
      <c r="L165" s="26">
        <v>490.02365591397847</v>
      </c>
    </row>
    <row r="166" spans="1:12" s="35" customFormat="1">
      <c r="A166" s="34"/>
      <c r="B166" s="34" t="s">
        <v>175</v>
      </c>
      <c r="C166" s="17"/>
      <c r="D166" s="17"/>
      <c r="E166" s="17">
        <v>119668</v>
      </c>
      <c r="F166" s="17">
        <v>197356</v>
      </c>
      <c r="G166" s="27">
        <v>317024</v>
      </c>
      <c r="H166" s="27"/>
      <c r="I166" s="27"/>
      <c r="J166" s="27">
        <v>184.97069892473118</v>
      </c>
      <c r="K166" s="27">
        <v>305.05295698924726</v>
      </c>
      <c r="L166" s="27">
        <v>490.02365591397847</v>
      </c>
    </row>
    <row r="167" spans="1:12" s="35" customFormat="1">
      <c r="A167" s="23">
        <v>51</v>
      </c>
      <c r="B167" s="24" t="s">
        <v>95</v>
      </c>
      <c r="C167" s="25">
        <v>1245</v>
      </c>
      <c r="D167" s="25">
        <v>0</v>
      </c>
      <c r="E167" s="42">
        <v>4448471</v>
      </c>
      <c r="F167" s="25">
        <v>803386</v>
      </c>
      <c r="G167" s="25">
        <v>5253102</v>
      </c>
      <c r="H167" s="26">
        <v>1.9243951612903223</v>
      </c>
      <c r="I167" s="26" t="s">
        <v>206</v>
      </c>
      <c r="J167" s="26">
        <v>6875.9968413978495</v>
      </c>
      <c r="K167" s="26">
        <v>1241.7928763440859</v>
      </c>
      <c r="L167" s="26">
        <v>8119.7141129032261</v>
      </c>
    </row>
    <row r="168" spans="1:12" s="35" customFormat="1">
      <c r="A168" s="34"/>
      <c r="B168" s="34" t="s">
        <v>176</v>
      </c>
      <c r="C168" s="17">
        <v>1245</v>
      </c>
      <c r="D168" s="17">
        <v>0</v>
      </c>
      <c r="E168" s="17">
        <v>4448471</v>
      </c>
      <c r="F168" s="17">
        <v>803386</v>
      </c>
      <c r="G168" s="27">
        <v>5253102</v>
      </c>
      <c r="H168" s="27">
        <v>1.9243951612903223</v>
      </c>
      <c r="I168" s="27"/>
      <c r="J168" s="27">
        <v>6875.9968413978495</v>
      </c>
      <c r="K168" s="27">
        <v>1241.7928763440859</v>
      </c>
      <c r="L168" s="27">
        <v>8119.7141129032261</v>
      </c>
    </row>
    <row r="169" spans="1:12" s="35" customFormat="1">
      <c r="A169" s="23">
        <v>52</v>
      </c>
      <c r="B169" s="24" t="s">
        <v>97</v>
      </c>
      <c r="C169" s="25">
        <v>763394</v>
      </c>
      <c r="D169" s="25">
        <v>0</v>
      </c>
      <c r="E169" s="25">
        <v>1296835</v>
      </c>
      <c r="F169" s="25">
        <v>2022324</v>
      </c>
      <c r="G169" s="25">
        <v>4082553</v>
      </c>
      <c r="H169" s="26">
        <v>1179.9772849462363</v>
      </c>
      <c r="I169" s="26" t="s">
        <v>206</v>
      </c>
      <c r="J169" s="26">
        <v>2004.5164650537633</v>
      </c>
      <c r="K169" s="26">
        <v>3125.904032258064</v>
      </c>
      <c r="L169" s="26">
        <v>6310.3977822580637</v>
      </c>
    </row>
    <row r="170" spans="1:12" s="35" customFormat="1">
      <c r="A170" s="34"/>
      <c r="B170" s="34" t="s">
        <v>177</v>
      </c>
      <c r="C170" s="17">
        <v>763394</v>
      </c>
      <c r="D170" s="17"/>
      <c r="E170" s="17">
        <v>1090249</v>
      </c>
      <c r="F170" s="17">
        <v>1790914</v>
      </c>
      <c r="G170" s="27">
        <v>3644557</v>
      </c>
      <c r="H170" s="27">
        <v>1179.9772849462363</v>
      </c>
      <c r="I170" s="27"/>
      <c r="J170" s="27">
        <v>1685.1967069892471</v>
      </c>
      <c r="K170" s="27">
        <v>2768.2138440860213</v>
      </c>
      <c r="L170" s="27">
        <v>5633.387836021504</v>
      </c>
    </row>
    <row r="171" spans="1:12" s="35" customFormat="1">
      <c r="A171" s="34"/>
      <c r="B171" s="34" t="s">
        <v>178</v>
      </c>
      <c r="C171" s="17"/>
      <c r="D171" s="17"/>
      <c r="E171" s="17">
        <v>206586</v>
      </c>
      <c r="F171" s="17">
        <v>182628</v>
      </c>
      <c r="G171" s="27">
        <v>389214</v>
      </c>
      <c r="H171" s="27"/>
      <c r="I171" s="27"/>
      <c r="J171" s="27">
        <v>319.31975806451612</v>
      </c>
      <c r="K171" s="27">
        <v>282.28790322580642</v>
      </c>
      <c r="L171" s="27">
        <v>601.60766129032254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48782</v>
      </c>
      <c r="G172" s="27">
        <v>48782</v>
      </c>
      <c r="H172" s="27"/>
      <c r="I172" s="27"/>
      <c r="J172" s="27"/>
      <c r="K172" s="27">
        <v>75.402284946236549</v>
      </c>
      <c r="L172" s="27">
        <v>75.402284946236549</v>
      </c>
    </row>
    <row r="173" spans="1:12" s="35" customFormat="1">
      <c r="A173" s="23">
        <v>53</v>
      </c>
      <c r="B173" s="24" t="s">
        <v>98</v>
      </c>
      <c r="C173" s="25">
        <v>749446</v>
      </c>
      <c r="D173" s="25"/>
      <c r="E173" s="25">
        <v>1729426</v>
      </c>
      <c r="F173" s="25">
        <v>1306182</v>
      </c>
      <c r="G173" s="25">
        <v>3785054</v>
      </c>
      <c r="H173" s="26">
        <v>1158.4178763440859</v>
      </c>
      <c r="I173" s="26" t="s">
        <v>206</v>
      </c>
      <c r="J173" s="26">
        <v>2673.1719086021499</v>
      </c>
      <c r="K173" s="26">
        <v>2018.9641129032254</v>
      </c>
      <c r="L173" s="26">
        <v>5850.5538978494615</v>
      </c>
    </row>
    <row r="174" spans="1:12" s="35" customFormat="1">
      <c r="A174" s="34"/>
      <c r="B174" s="34" t="s">
        <v>180</v>
      </c>
      <c r="C174" s="17">
        <v>749446</v>
      </c>
      <c r="D174" s="17"/>
      <c r="E174" s="17">
        <v>1729426</v>
      </c>
      <c r="F174" s="17">
        <v>1306182</v>
      </c>
      <c r="G174" s="27">
        <v>3785054</v>
      </c>
      <c r="H174" s="27">
        <v>1158.4178763440859</v>
      </c>
      <c r="I174" s="27"/>
      <c r="J174" s="27">
        <v>2673.1719086021499</v>
      </c>
      <c r="K174" s="27">
        <v>2018.9641129032254</v>
      </c>
      <c r="L174" s="27">
        <v>5850.5538978494615</v>
      </c>
    </row>
    <row r="175" spans="1:12" s="35" customFormat="1">
      <c r="A175" s="23">
        <v>54</v>
      </c>
      <c r="B175" s="24" t="s">
        <v>100</v>
      </c>
      <c r="C175" s="25">
        <v>177476</v>
      </c>
      <c r="D175" s="25">
        <v>0</v>
      </c>
      <c r="E175" s="25">
        <v>1814254</v>
      </c>
      <c r="F175" s="25">
        <v>925120</v>
      </c>
      <c r="G175" s="25">
        <v>2916850</v>
      </c>
      <c r="H175" s="26">
        <v>274.32446236559139</v>
      </c>
      <c r="I175" s="26" t="s">
        <v>206</v>
      </c>
      <c r="J175" s="26">
        <v>2804.2904569892476</v>
      </c>
      <c r="K175" s="26">
        <v>1429.9569892473119</v>
      </c>
      <c r="L175" s="26">
        <v>4508.5719086021509</v>
      </c>
    </row>
    <row r="176" spans="1:12" s="35" customFormat="1">
      <c r="A176" s="34"/>
      <c r="B176" s="34" t="s">
        <v>219</v>
      </c>
      <c r="C176" s="17"/>
      <c r="D176" s="17"/>
      <c r="E176" s="17">
        <v>274884</v>
      </c>
      <c r="F176" s="17">
        <v>158767</v>
      </c>
      <c r="G176" s="27">
        <v>433651</v>
      </c>
      <c r="H176" s="27"/>
      <c r="I176" s="27"/>
      <c r="J176" s="27">
        <v>424.88790322580638</v>
      </c>
      <c r="K176" s="27">
        <v>245.4059811827957</v>
      </c>
      <c r="L176" s="27">
        <v>670.29388440860203</v>
      </c>
    </row>
    <row r="177" spans="1:13" s="35" customFormat="1">
      <c r="A177" s="34"/>
      <c r="B177" s="34" t="s">
        <v>182</v>
      </c>
      <c r="C177" s="17"/>
      <c r="D177" s="17"/>
      <c r="E177" s="17">
        <v>113184</v>
      </c>
      <c r="F177" s="17">
        <v>140599</v>
      </c>
      <c r="G177" s="27">
        <v>253783</v>
      </c>
      <c r="H177" s="27"/>
      <c r="I177" s="27"/>
      <c r="J177" s="27">
        <v>174.94838709677418</v>
      </c>
      <c r="K177" s="27">
        <v>217.32372311827953</v>
      </c>
      <c r="L177" s="27">
        <v>392.27211021505371</v>
      </c>
    </row>
    <row r="178" spans="1:13" s="35" customFormat="1">
      <c r="A178" s="34"/>
      <c r="B178" s="34" t="s">
        <v>183</v>
      </c>
      <c r="C178" s="17"/>
      <c r="D178" s="17"/>
      <c r="E178" s="17">
        <v>7660</v>
      </c>
      <c r="F178" s="17">
        <v>8288</v>
      </c>
      <c r="G178" s="27">
        <v>15948</v>
      </c>
      <c r="H178" s="27"/>
      <c r="I178" s="27"/>
      <c r="J178" s="27">
        <v>11.840053763440858</v>
      </c>
      <c r="K178" s="27">
        <v>12.810752688172043</v>
      </c>
      <c r="L178" s="27">
        <v>24.650806451612901</v>
      </c>
    </row>
    <row r="179" spans="1:13" s="35" customFormat="1">
      <c r="A179" s="34"/>
      <c r="B179" s="34" t="s">
        <v>184</v>
      </c>
      <c r="C179" s="17"/>
      <c r="D179" s="17"/>
      <c r="E179" s="17">
        <v>36290</v>
      </c>
      <c r="F179" s="17">
        <v>3668</v>
      </c>
      <c r="G179" s="27">
        <v>39958</v>
      </c>
      <c r="H179" s="27"/>
      <c r="I179" s="27"/>
      <c r="J179" s="27">
        <v>56.093413978494617</v>
      </c>
      <c r="K179" s="27">
        <v>5.6696236559139779</v>
      </c>
      <c r="L179" s="27">
        <v>61.763037634408597</v>
      </c>
    </row>
    <row r="180" spans="1:13" s="35" customFormat="1">
      <c r="A180" s="34"/>
      <c r="B180" s="34" t="s">
        <v>210</v>
      </c>
      <c r="C180" s="17"/>
      <c r="D180" s="17"/>
      <c r="E180" s="17"/>
      <c r="F180" s="17">
        <v>6570</v>
      </c>
      <c r="G180" s="27">
        <v>6570</v>
      </c>
      <c r="H180" s="27"/>
      <c r="I180" s="27"/>
      <c r="J180" s="27"/>
      <c r="K180" s="27">
        <v>10.15524193548387</v>
      </c>
      <c r="L180" s="27">
        <v>10.15524193548387</v>
      </c>
    </row>
    <row r="181" spans="1:13" s="35" customFormat="1">
      <c r="A181" s="34"/>
      <c r="B181" s="34" t="s">
        <v>186</v>
      </c>
      <c r="C181" s="17"/>
      <c r="D181" s="17"/>
      <c r="E181" s="17">
        <v>386578</v>
      </c>
      <c r="F181" s="17"/>
      <c r="G181" s="27">
        <v>386578</v>
      </c>
      <c r="H181" s="27"/>
      <c r="I181" s="27"/>
      <c r="J181" s="27">
        <v>597.53319892473121</v>
      </c>
      <c r="K181" s="27"/>
      <c r="L181" s="27">
        <v>597.53319892473121</v>
      </c>
    </row>
    <row r="182" spans="1:13" s="35" customFormat="1">
      <c r="A182" s="34"/>
      <c r="B182" s="34" t="s">
        <v>187</v>
      </c>
      <c r="C182" s="17">
        <v>177476</v>
      </c>
      <c r="D182" s="17"/>
      <c r="E182" s="17">
        <v>97320</v>
      </c>
      <c r="F182" s="17">
        <v>16711</v>
      </c>
      <c r="G182" s="27">
        <v>291507</v>
      </c>
      <c r="H182" s="27">
        <v>274.32446236559139</v>
      </c>
      <c r="I182" s="27"/>
      <c r="J182" s="27">
        <v>150.42741935483869</v>
      </c>
      <c r="K182" s="27">
        <v>25.830174731182794</v>
      </c>
      <c r="L182" s="27">
        <v>450.58205645161291</v>
      </c>
    </row>
    <row r="183" spans="1:13" s="35" customFormat="1">
      <c r="A183" s="34"/>
      <c r="B183" s="34" t="s">
        <v>188</v>
      </c>
      <c r="C183" s="17"/>
      <c r="D183" s="17"/>
      <c r="E183" s="17">
        <v>633295</v>
      </c>
      <c r="F183" s="17">
        <v>572196</v>
      </c>
      <c r="G183" s="27">
        <v>1205491</v>
      </c>
      <c r="H183" s="27"/>
      <c r="I183" s="27"/>
      <c r="J183" s="27">
        <v>978.88340053763443</v>
      </c>
      <c r="K183" s="27">
        <v>884.44274193548381</v>
      </c>
      <c r="L183" s="27">
        <v>1863.3261424731181</v>
      </c>
    </row>
    <row r="184" spans="1:13" s="35" customFormat="1">
      <c r="A184" s="34"/>
      <c r="B184" s="34" t="s">
        <v>189</v>
      </c>
      <c r="C184" s="17"/>
      <c r="D184" s="17"/>
      <c r="E184" s="17">
        <v>265043</v>
      </c>
      <c r="F184" s="17">
        <v>18321</v>
      </c>
      <c r="G184" s="27">
        <v>283364</v>
      </c>
      <c r="H184" s="27"/>
      <c r="I184" s="27"/>
      <c r="J184" s="27">
        <v>409.67668010752686</v>
      </c>
      <c r="K184" s="27"/>
      <c r="L184" s="27">
        <v>409.67668010752686</v>
      </c>
      <c r="M184" s="35">
        <v>1</v>
      </c>
    </row>
    <row r="185" spans="1:13" s="35" customFormat="1">
      <c r="A185" s="18">
        <v>55</v>
      </c>
      <c r="B185" s="44" t="s">
        <v>101</v>
      </c>
      <c r="C185" s="20">
        <v>0</v>
      </c>
      <c r="D185" s="20">
        <v>61046</v>
      </c>
      <c r="E185" s="20">
        <v>3185601</v>
      </c>
      <c r="F185" s="20">
        <v>744548</v>
      </c>
      <c r="G185" s="20">
        <v>3991195</v>
      </c>
      <c r="H185" s="21" t="s">
        <v>206</v>
      </c>
      <c r="I185" s="21">
        <v>94.358736559139771</v>
      </c>
      <c r="J185" s="21">
        <v>4923.98004032258</v>
      </c>
      <c r="K185" s="21">
        <v>1150.8470430107527</v>
      </c>
      <c r="L185" s="21">
        <v>6169.1858198924729</v>
      </c>
    </row>
    <row r="186" spans="1:13" s="35" customFormat="1">
      <c r="A186" s="34"/>
      <c r="B186" s="34" t="s">
        <v>190</v>
      </c>
      <c r="C186" s="17"/>
      <c r="D186" s="17"/>
      <c r="E186" s="17">
        <v>952385</v>
      </c>
      <c r="F186" s="17">
        <v>334445</v>
      </c>
      <c r="G186" s="27">
        <v>1286830</v>
      </c>
      <c r="H186" s="27"/>
      <c r="I186" s="27"/>
      <c r="J186" s="27">
        <v>1472.1004704301074</v>
      </c>
      <c r="K186" s="27">
        <v>516.95127688172033</v>
      </c>
      <c r="L186" s="27">
        <v>1989.0517473118277</v>
      </c>
    </row>
    <row r="187" spans="1:13" s="35" customFormat="1">
      <c r="A187" s="34"/>
      <c r="B187" s="34" t="s">
        <v>191</v>
      </c>
      <c r="C187" s="17"/>
      <c r="D187" s="17"/>
      <c r="E187" s="17">
        <v>753325</v>
      </c>
      <c r="F187" s="17">
        <v>47165</v>
      </c>
      <c r="G187" s="27">
        <v>800490</v>
      </c>
      <c r="H187" s="27"/>
      <c r="I187" s="27"/>
      <c r="J187" s="27">
        <v>1164.4136424731182</v>
      </c>
      <c r="K187" s="27">
        <v>72.902889784946225</v>
      </c>
      <c r="L187" s="27">
        <v>1237.3165322580644</v>
      </c>
    </row>
    <row r="188" spans="1:13" s="35" customFormat="1">
      <c r="A188" s="34"/>
      <c r="B188" s="34" t="s">
        <v>192</v>
      </c>
      <c r="C188" s="17"/>
      <c r="D188" s="17">
        <v>61046</v>
      </c>
      <c r="E188" s="17">
        <v>441703</v>
      </c>
      <c r="F188" s="17">
        <v>151556</v>
      </c>
      <c r="G188" s="27">
        <v>654305</v>
      </c>
      <c r="H188" s="27"/>
      <c r="I188" s="27">
        <v>94.358736559139771</v>
      </c>
      <c r="J188" s="27">
        <v>682.73985215053756</v>
      </c>
      <c r="K188" s="27">
        <v>234.25994623655913</v>
      </c>
      <c r="L188" s="27">
        <v>1011.3585349462364</v>
      </c>
    </row>
    <row r="189" spans="1:13" s="35" customFormat="1">
      <c r="A189" s="34"/>
      <c r="B189" s="34" t="s">
        <v>193</v>
      </c>
      <c r="C189" s="17"/>
      <c r="D189" s="17"/>
      <c r="E189" s="17">
        <v>244520</v>
      </c>
      <c r="F189" s="17">
        <v>28799</v>
      </c>
      <c r="G189" s="27">
        <v>273319</v>
      </c>
      <c r="H189" s="27"/>
      <c r="I189" s="27"/>
      <c r="J189" s="27">
        <v>377.95430107526875</v>
      </c>
      <c r="K189" s="27">
        <v>44.514583333333334</v>
      </c>
      <c r="L189" s="27">
        <v>422.46888440860209</v>
      </c>
    </row>
    <row r="190" spans="1:13" s="35" customFormat="1">
      <c r="A190" s="34"/>
      <c r="B190" s="34" t="s">
        <v>194</v>
      </c>
      <c r="C190" s="17"/>
      <c r="D190" s="17"/>
      <c r="E190" s="17"/>
      <c r="F190" s="17">
        <v>11517</v>
      </c>
      <c r="G190" s="27">
        <v>11517</v>
      </c>
      <c r="H190" s="27"/>
      <c r="I190" s="27"/>
      <c r="J190" s="27"/>
      <c r="K190" s="27">
        <v>17.801814516129031</v>
      </c>
      <c r="L190" s="27">
        <v>17.801814516129031</v>
      </c>
    </row>
    <row r="191" spans="1:13" s="35" customFormat="1" ht="30">
      <c r="A191" s="34"/>
      <c r="B191" s="38" t="s">
        <v>195</v>
      </c>
      <c r="C191" s="17"/>
      <c r="D191" s="17"/>
      <c r="E191" s="17">
        <v>146264</v>
      </c>
      <c r="F191" s="17"/>
      <c r="G191" s="27">
        <v>146264</v>
      </c>
      <c r="H191" s="27"/>
      <c r="I191" s="27"/>
      <c r="J191" s="27">
        <v>226.0801075268817</v>
      </c>
      <c r="K191" s="27"/>
      <c r="L191" s="27">
        <v>226.0801075268817</v>
      </c>
    </row>
    <row r="192" spans="1:13" s="35" customFormat="1">
      <c r="A192" s="34"/>
      <c r="B192" s="34" t="s">
        <v>196</v>
      </c>
      <c r="C192" s="17"/>
      <c r="D192" s="17"/>
      <c r="E192" s="17">
        <v>602286</v>
      </c>
      <c r="F192" s="17">
        <v>159507</v>
      </c>
      <c r="G192" s="27">
        <v>761793</v>
      </c>
      <c r="H192" s="27"/>
      <c r="I192" s="27"/>
      <c r="J192" s="27">
        <v>930.95282258064503</v>
      </c>
      <c r="K192" s="27">
        <v>246.54979838709676</v>
      </c>
      <c r="L192" s="27">
        <v>1177.5026209677417</v>
      </c>
    </row>
    <row r="193" spans="1:12" s="35" customFormat="1">
      <c r="A193" s="34"/>
      <c r="B193" s="34" t="s">
        <v>197</v>
      </c>
      <c r="C193" s="17"/>
      <c r="D193" s="17"/>
      <c r="E193" s="17">
        <v>16161</v>
      </c>
      <c r="F193" s="17"/>
      <c r="G193" s="27">
        <v>16161</v>
      </c>
      <c r="H193" s="27"/>
      <c r="I193" s="27"/>
      <c r="J193" s="27">
        <v>24.980040322580646</v>
      </c>
      <c r="K193" s="27"/>
      <c r="L193" s="27">
        <v>24.980040322580646</v>
      </c>
    </row>
    <row r="194" spans="1:12" s="35" customFormat="1">
      <c r="A194" s="34"/>
      <c r="B194" s="34" t="s">
        <v>198</v>
      </c>
      <c r="C194" s="17"/>
      <c r="D194" s="17"/>
      <c r="E194" s="17">
        <v>28957</v>
      </c>
      <c r="F194" s="17">
        <v>11559</v>
      </c>
      <c r="G194" s="27">
        <v>40516</v>
      </c>
      <c r="H194" s="27"/>
      <c r="I194" s="27"/>
      <c r="J194" s="27">
        <v>44.758803763440859</v>
      </c>
      <c r="K194" s="27">
        <v>17.866733870967742</v>
      </c>
      <c r="L194" s="27">
        <v>62.625537634408602</v>
      </c>
    </row>
    <row r="195" spans="1:12">
      <c r="A195" s="45">
        <v>56</v>
      </c>
      <c r="B195" s="46" t="s">
        <v>103</v>
      </c>
      <c r="C195" s="47">
        <v>116228</v>
      </c>
      <c r="D195" s="47">
        <v>0</v>
      </c>
      <c r="E195" s="47">
        <v>3259845</v>
      </c>
      <c r="F195" s="47">
        <v>2166194</v>
      </c>
      <c r="G195" s="47">
        <v>5542267</v>
      </c>
      <c r="H195" s="48">
        <v>179.65349462365589</v>
      </c>
      <c r="I195" s="48" t="s">
        <v>206</v>
      </c>
      <c r="J195" s="48">
        <v>5038.738911290322</v>
      </c>
      <c r="K195" s="48">
        <v>3348.2837365591399</v>
      </c>
      <c r="L195" s="48">
        <v>8566.6761424731176</v>
      </c>
    </row>
    <row r="196" spans="1:12">
      <c r="A196" s="49"/>
      <c r="B196" s="50" t="s">
        <v>199</v>
      </c>
      <c r="C196" s="51"/>
      <c r="D196" s="51">
        <v>0</v>
      </c>
      <c r="E196" s="51">
        <v>2252328</v>
      </c>
      <c r="F196" s="51">
        <v>1442809</v>
      </c>
      <c r="G196" s="51">
        <v>3695137</v>
      </c>
      <c r="H196" s="52"/>
      <c r="I196" s="52" t="s">
        <v>206</v>
      </c>
      <c r="J196" s="52">
        <v>3481.4209677419353</v>
      </c>
      <c r="K196" s="52">
        <v>2230.148319892473</v>
      </c>
      <c r="L196" s="52">
        <v>5711.5692876344083</v>
      </c>
    </row>
    <row r="197" spans="1:12">
      <c r="A197" s="49"/>
      <c r="B197" s="50" t="s">
        <v>200</v>
      </c>
      <c r="C197" s="51">
        <v>116228</v>
      </c>
      <c r="D197" s="51"/>
      <c r="E197" s="51">
        <v>1007517</v>
      </c>
      <c r="F197" s="51">
        <v>723385</v>
      </c>
      <c r="G197" s="51">
        <v>1847130</v>
      </c>
      <c r="H197" s="52">
        <v>179.65349462365589</v>
      </c>
      <c r="I197" s="52"/>
      <c r="J197" s="52">
        <v>1557.3179435483869</v>
      </c>
      <c r="K197" s="52">
        <v>1118.1354166666665</v>
      </c>
      <c r="L197" s="52">
        <v>2855.1068548387093</v>
      </c>
    </row>
    <row r="198" spans="1:12">
      <c r="A198" s="53">
        <v>57</v>
      </c>
      <c r="B198" s="54" t="s">
        <v>104</v>
      </c>
      <c r="C198" s="55">
        <v>445937</v>
      </c>
      <c r="D198" s="55">
        <v>0</v>
      </c>
      <c r="E198" s="55">
        <v>779033</v>
      </c>
      <c r="F198" s="55">
        <v>712002</v>
      </c>
      <c r="G198" s="55">
        <v>1936972</v>
      </c>
      <c r="H198" s="56">
        <v>689.2843413978494</v>
      </c>
      <c r="I198" s="56" t="s">
        <v>206</v>
      </c>
      <c r="J198" s="56">
        <v>1204.1504704301074</v>
      </c>
      <c r="K198" s="56">
        <v>1100.5407258064515</v>
      </c>
      <c r="L198" s="56">
        <v>2993.9755376344083</v>
      </c>
    </row>
    <row r="199" spans="1:12">
      <c r="A199" s="57"/>
      <c r="B199" s="58" t="s">
        <v>201</v>
      </c>
      <c r="C199" s="59">
        <v>445937</v>
      </c>
      <c r="D199" s="59"/>
      <c r="E199" s="59">
        <v>85693.63</v>
      </c>
      <c r="F199" s="59">
        <v>85440.239999999991</v>
      </c>
      <c r="G199" s="59">
        <v>617070.87</v>
      </c>
      <c r="H199" s="9">
        <v>689.2843413978494</v>
      </c>
      <c r="I199" s="9"/>
      <c r="J199" s="9">
        <v>132.45655174731183</v>
      </c>
      <c r="K199" s="9">
        <v>132.06488709677419</v>
      </c>
      <c r="L199" s="9">
        <v>953.80578024193539</v>
      </c>
    </row>
    <row r="200" spans="1:12">
      <c r="A200" s="60"/>
      <c r="B200" s="58" t="s">
        <v>202</v>
      </c>
      <c r="C200" s="61"/>
      <c r="D200" s="61"/>
      <c r="E200" s="61">
        <v>693339.37</v>
      </c>
      <c r="F200" s="61">
        <v>626561.76</v>
      </c>
      <c r="G200" s="59">
        <v>1319901.1299999999</v>
      </c>
      <c r="H200" s="62"/>
      <c r="I200" s="62"/>
      <c r="J200" s="62">
        <v>1071.6939186827956</v>
      </c>
      <c r="K200" s="62">
        <v>968.4758387096773</v>
      </c>
      <c r="L200" s="9">
        <v>2040.169757392473</v>
      </c>
    </row>
    <row r="201" spans="1:12">
      <c r="A201" s="63">
        <v>58</v>
      </c>
      <c r="B201" s="64" t="s">
        <v>106</v>
      </c>
      <c r="C201" s="65">
        <v>1661441</v>
      </c>
      <c r="D201" s="65">
        <v>0</v>
      </c>
      <c r="E201" s="65">
        <v>2158784</v>
      </c>
      <c r="F201" s="65">
        <v>1273580</v>
      </c>
      <c r="G201" s="65">
        <v>5093805</v>
      </c>
      <c r="H201" s="13">
        <v>2568.0875672043007</v>
      </c>
      <c r="I201" s="13" t="s">
        <v>206</v>
      </c>
      <c r="J201" s="13">
        <v>3336.8301075268814</v>
      </c>
      <c r="K201" s="13">
        <v>1968.5712365591396</v>
      </c>
      <c r="L201" s="13">
        <v>7873.488911290322</v>
      </c>
    </row>
    <row r="202" spans="1:12">
      <c r="A202" s="66"/>
      <c r="B202" s="67" t="s">
        <v>203</v>
      </c>
      <c r="C202" s="68">
        <v>1661441</v>
      </c>
      <c r="D202" s="68">
        <v>0</v>
      </c>
      <c r="E202" s="68">
        <v>2158784</v>
      </c>
      <c r="F202" s="68">
        <v>1273580</v>
      </c>
      <c r="G202" s="68">
        <v>5093805</v>
      </c>
      <c r="H202" s="30">
        <v>2568.0875672043007</v>
      </c>
      <c r="I202" s="30" t="s">
        <v>206</v>
      </c>
      <c r="J202" s="30">
        <v>3336.8301075268814</v>
      </c>
      <c r="K202" s="30">
        <v>1968.5712365591396</v>
      </c>
      <c r="L202" s="30">
        <v>7873.488911290322</v>
      </c>
    </row>
    <row r="203" spans="1:12">
      <c r="B203" s="69" t="s">
        <v>107</v>
      </c>
      <c r="C203" s="70">
        <f t="shared" ref="C203:I203" si="0">C7+C9+C14+C16+C19+C24+C30+C32+C34+C41+C43+C46+C48+C50+C57+C59+C61+C63+C67+C69+C72+C75+C77+C80+C82+C89+C96+C98+C101+C103+C105+C107+C109+C111+C114+C116+C118+C126+C128+C130+C132+C135+C137+C144+C148+C150+C152+C161+C163+C165+C167+C169+C173+C175+C185+C195+C198+C201</f>
        <v>22780078.399999999</v>
      </c>
      <c r="D203" s="70">
        <f t="shared" si="0"/>
        <v>6257055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130743698.544</v>
      </c>
      <c r="F203" s="70">
        <f t="shared" ref="F203" si="1">F7+F9+F14+F16+F19+F24+F30+F32+F34+F41+F43+F46+F48+F50+F57+F59+F61+F63+F67+F69+F72+F75+F77+F80+F82+F89+F96+F98+F101+F103+F105+F107+F109+F111+F114+F116+F118+F126+F128+F130+F132+F135+F137+F144+F148+F150+F152+F161+F163+F165+F167+F169+F173+F175+F185+F195+F198+F201</f>
        <v>62400722</v>
      </c>
      <c r="G203" s="71">
        <f>C203+D203+E203+F203</f>
        <v>222181553.94400001</v>
      </c>
      <c r="H203" s="72">
        <f t="shared" si="0"/>
        <v>35211.14268817204</v>
      </c>
      <c r="I203" s="72">
        <f t="shared" si="0"/>
        <v>9671.523185483873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202090.39425483881</v>
      </c>
      <c r="K203" s="72">
        <f t="shared" ref="K203" si="2">K7+K9+K14+K16+K19+K24+K30+K32+K34+K41+K43+K46+K48+K50+K57+K59+K61+K63+K67+K69+K72+K75+K77+K80+K82+K89+K96+K98+K101+K103+K105+K107+K109+K111+K114+K116+K118+K126+K128+K130+K132+K135+K137+K144+K148+K150+K152+K161+K163+K165+K167+K169+K173+K175+K185+K195+K198+K201</f>
        <v>96452.728897849476</v>
      </c>
      <c r="L203" s="72">
        <f>H203+I203+J203+K203</f>
        <v>343425.7890263442</v>
      </c>
    </row>
    <row r="204" spans="1:12">
      <c r="C204" s="2" t="s">
        <v>204</v>
      </c>
    </row>
    <row r="205" spans="1:12">
      <c r="C205" s="1"/>
      <c r="D205" s="1"/>
      <c r="E205" s="1"/>
      <c r="F205" s="1"/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zoomScale="90" zoomScaleNormal="90" workbookViewId="0">
      <pane xSplit="1" ySplit="6" topLeftCell="B190" activePane="bottomRight" state="frozen"/>
      <selection pane="topRight" activeCell="I1" sqref="I1"/>
      <selection pane="bottomLeft" activeCell="A29" sqref="A29"/>
      <selection pane="bottomRight" activeCell="I212" sqref="I212"/>
    </sheetView>
  </sheetViews>
  <sheetFormatPr defaultColWidth="9" defaultRowHeight="15"/>
  <cols>
    <col min="1" max="1" width="4.7109375" style="1" customWidth="1"/>
    <col min="2" max="2" width="49.28515625" style="1" customWidth="1"/>
    <col min="3" max="6" width="12.140625" style="2" customWidth="1"/>
    <col min="7" max="7" width="12.140625" style="1" customWidth="1"/>
    <col min="8" max="12" width="10.140625" style="1" customWidth="1"/>
    <col min="13" max="16384" width="9" style="1"/>
  </cols>
  <sheetData>
    <row r="1" spans="1:13" ht="15.75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3"/>
    </row>
    <row r="2" spans="1:13" ht="15.75">
      <c r="B2" s="88" t="s">
        <v>220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3"/>
    </row>
    <row r="3" spans="1:13">
      <c r="C3" s="4" t="s">
        <v>1</v>
      </c>
      <c r="D3" s="5"/>
      <c r="E3" s="5"/>
      <c r="F3" s="5"/>
      <c r="G3" s="5"/>
      <c r="H3" s="6"/>
      <c r="M3" s="7"/>
    </row>
    <row r="4" spans="1:13" ht="15" customHeight="1">
      <c r="A4" s="89" t="s">
        <v>2</v>
      </c>
      <c r="B4" s="90" t="s">
        <v>3</v>
      </c>
      <c r="C4" s="91" t="s">
        <v>4</v>
      </c>
      <c r="D4" s="91"/>
      <c r="E4" s="91"/>
      <c r="F4" s="91"/>
      <c r="G4" s="91"/>
      <c r="H4" s="91" t="s">
        <v>5</v>
      </c>
      <c r="I4" s="91"/>
      <c r="J4" s="91"/>
      <c r="K4" s="91"/>
      <c r="L4" s="91"/>
    </row>
    <row r="5" spans="1:13">
      <c r="A5" s="89"/>
      <c r="B5" s="90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89"/>
      <c r="B6" s="90"/>
      <c r="C6" s="8" t="s">
        <v>6</v>
      </c>
      <c r="D6" s="8" t="s">
        <v>7</v>
      </c>
      <c r="E6" s="8" t="s">
        <v>8</v>
      </c>
      <c r="F6" s="8" t="s">
        <v>9</v>
      </c>
      <c r="G6" s="80" t="s">
        <v>10</v>
      </c>
      <c r="H6" s="80" t="s">
        <v>6</v>
      </c>
      <c r="I6" s="80" t="s">
        <v>7</v>
      </c>
      <c r="J6" s="80" t="s">
        <v>8</v>
      </c>
      <c r="K6" s="80" t="s">
        <v>9</v>
      </c>
      <c r="L6" s="80" t="s">
        <v>10</v>
      </c>
    </row>
    <row r="7" spans="1:13" s="14" customFormat="1">
      <c r="A7" s="10">
        <v>1</v>
      </c>
      <c r="B7" s="11" t="s">
        <v>11</v>
      </c>
      <c r="C7" s="12">
        <v>528867</v>
      </c>
      <c r="D7" s="12">
        <v>2533230</v>
      </c>
      <c r="E7" s="12">
        <v>1389251</v>
      </c>
      <c r="F7" s="12">
        <v>350137</v>
      </c>
      <c r="G7" s="12">
        <f>SUM(C7:F7)</f>
        <v>4801485</v>
      </c>
      <c r="H7" s="13">
        <v>817.46915322580639</v>
      </c>
      <c r="I7" s="13">
        <v>3915.6108870967737</v>
      </c>
      <c r="J7" s="13">
        <v>2147.3637768817202</v>
      </c>
      <c r="K7" s="13">
        <v>541.20638440860216</v>
      </c>
      <c r="L7" s="13">
        <f>H7+I7+J7+K7</f>
        <v>7421.6502016129034</v>
      </c>
    </row>
    <row r="8" spans="1:13" s="14" customFormat="1">
      <c r="A8" s="15"/>
      <c r="B8" s="16" t="s">
        <v>13</v>
      </c>
      <c r="C8" s="17">
        <v>528867</v>
      </c>
      <c r="D8" s="17">
        <v>2533230</v>
      </c>
      <c r="E8" s="17">
        <v>1389251</v>
      </c>
      <c r="F8" s="17">
        <v>350137</v>
      </c>
      <c r="G8" s="17">
        <f t="shared" ref="G8:L8" si="0">G7</f>
        <v>4801485</v>
      </c>
      <c r="H8" s="17">
        <v>817.46915322580639</v>
      </c>
      <c r="I8" s="17"/>
      <c r="J8" s="17">
        <v>2147.3637768817202</v>
      </c>
      <c r="K8" s="17">
        <v>541.20638440860216</v>
      </c>
      <c r="L8" s="17">
        <f t="shared" si="0"/>
        <v>7421.6502016129034</v>
      </c>
    </row>
    <row r="9" spans="1:13" s="14" customFormat="1">
      <c r="A9" s="18">
        <v>2</v>
      </c>
      <c r="B9" s="19" t="s">
        <v>12</v>
      </c>
      <c r="C9" s="20">
        <v>0</v>
      </c>
      <c r="D9" s="20">
        <v>0</v>
      </c>
      <c r="E9" s="20">
        <v>329500</v>
      </c>
      <c r="F9" s="20">
        <v>481517</v>
      </c>
      <c r="G9" s="20">
        <f>SUM(C9:F9)</f>
        <v>811017</v>
      </c>
      <c r="H9" s="21" t="s">
        <v>206</v>
      </c>
      <c r="I9" s="21" t="s">
        <v>206</v>
      </c>
      <c r="J9" s="21">
        <v>509.30779569892468</v>
      </c>
      <c r="K9" s="21">
        <v>744.28030913978489</v>
      </c>
      <c r="L9" s="21">
        <f t="shared" ref="L9:L30" si="1">H9+I9+J9+K9</f>
        <v>1253.5881048387096</v>
      </c>
    </row>
    <row r="10" spans="1:13" s="14" customFormat="1">
      <c r="A10" s="16"/>
      <c r="B10" s="16" t="s">
        <v>16</v>
      </c>
      <c r="C10" s="17"/>
      <c r="D10" s="17"/>
      <c r="E10" s="17">
        <v>18122.5</v>
      </c>
      <c r="F10" s="17">
        <v>240758.5</v>
      </c>
      <c r="G10" s="17">
        <f>E10+F10</f>
        <v>258881</v>
      </c>
      <c r="H10" s="17"/>
      <c r="I10" s="17"/>
      <c r="J10" s="17">
        <v>28.01192876344086</v>
      </c>
      <c r="K10" s="17">
        <v>372.14015456989245</v>
      </c>
      <c r="L10" s="17">
        <f t="shared" si="1"/>
        <v>400.15208333333328</v>
      </c>
    </row>
    <row r="11" spans="1:13" s="14" customFormat="1">
      <c r="A11" s="16"/>
      <c r="B11" s="16" t="s">
        <v>18</v>
      </c>
      <c r="C11" s="17"/>
      <c r="D11" s="17"/>
      <c r="E11" s="17">
        <v>191110</v>
      </c>
      <c r="F11" s="17">
        <v>235943.33</v>
      </c>
      <c r="G11" s="17">
        <f>E11+F11</f>
        <v>427053.32999999996</v>
      </c>
      <c r="H11" s="17"/>
      <c r="I11" s="17"/>
      <c r="J11" s="17">
        <v>295.39852150537632</v>
      </c>
      <c r="K11" s="17">
        <v>364.69735147849457</v>
      </c>
      <c r="L11" s="17">
        <f t="shared" si="1"/>
        <v>660.09587298387089</v>
      </c>
    </row>
    <row r="12" spans="1:13" s="14" customFormat="1">
      <c r="A12" s="16"/>
      <c r="B12" s="16" t="s">
        <v>20</v>
      </c>
      <c r="C12" s="17"/>
      <c r="D12" s="17"/>
      <c r="E12" s="17">
        <v>36245</v>
      </c>
      <c r="F12" s="17">
        <v>4815.17</v>
      </c>
      <c r="G12" s="17">
        <f>E12+F12</f>
        <v>41060.17</v>
      </c>
      <c r="H12" s="17"/>
      <c r="I12" s="17"/>
      <c r="J12" s="17">
        <v>56.02385752688172</v>
      </c>
      <c r="K12" s="17">
        <v>7.4428030913978489</v>
      </c>
      <c r="L12" s="17">
        <f t="shared" si="1"/>
        <v>63.466660618279569</v>
      </c>
    </row>
    <row r="13" spans="1:13" s="14" customFormat="1">
      <c r="A13" s="22"/>
      <c r="B13" s="22" t="s">
        <v>22</v>
      </c>
      <c r="C13" s="17"/>
      <c r="D13" s="17"/>
      <c r="E13" s="17">
        <v>84022.5</v>
      </c>
      <c r="F13" s="17"/>
      <c r="G13" s="17">
        <f>E13+F13</f>
        <v>84022.5</v>
      </c>
      <c r="H13" s="17"/>
      <c r="I13" s="17"/>
      <c r="J13" s="17">
        <v>129.87348790322579</v>
      </c>
      <c r="K13" s="17"/>
      <c r="L13" s="17">
        <f t="shared" si="1"/>
        <v>129.87348790322579</v>
      </c>
    </row>
    <row r="14" spans="1:13" s="14" customFormat="1">
      <c r="A14" s="23">
        <v>3</v>
      </c>
      <c r="B14" s="24" t="s">
        <v>14</v>
      </c>
      <c r="C14" s="25">
        <v>6603</v>
      </c>
      <c r="D14" s="25">
        <v>0</v>
      </c>
      <c r="E14" s="25">
        <v>993181</v>
      </c>
      <c r="F14" s="25">
        <v>1076940</v>
      </c>
      <c r="G14" s="25">
        <f>SUM(C14:F14)</f>
        <v>2076724</v>
      </c>
      <c r="H14" s="26">
        <v>10.206249999999999</v>
      </c>
      <c r="I14" s="26" t="s">
        <v>206</v>
      </c>
      <c r="J14" s="26">
        <v>1535.1588037634408</v>
      </c>
      <c r="K14" s="26">
        <v>1664.6249999999998</v>
      </c>
      <c r="L14" s="26">
        <f t="shared" si="1"/>
        <v>3209.9900537634403</v>
      </c>
    </row>
    <row r="15" spans="1:13" s="14" customFormat="1">
      <c r="A15" s="16"/>
      <c r="B15" s="16" t="s">
        <v>25</v>
      </c>
      <c r="C15" s="17"/>
      <c r="D15" s="17"/>
      <c r="E15" s="17">
        <v>993181</v>
      </c>
      <c r="F15" s="17">
        <v>1076940</v>
      </c>
      <c r="G15" s="17">
        <f>F15+E15</f>
        <v>2070121</v>
      </c>
      <c r="H15" s="17"/>
      <c r="I15" s="17"/>
      <c r="J15" s="17">
        <v>1535.1588037634408</v>
      </c>
      <c r="K15" s="17">
        <v>1664.6249999999998</v>
      </c>
      <c r="L15" s="17">
        <f t="shared" si="1"/>
        <v>3199.7838037634406</v>
      </c>
    </row>
    <row r="16" spans="1:13" s="14" customFormat="1">
      <c r="A16" s="23">
        <v>4</v>
      </c>
      <c r="B16" s="24" t="s">
        <v>15</v>
      </c>
      <c r="C16" s="25">
        <v>273432</v>
      </c>
      <c r="D16" s="25">
        <v>10740</v>
      </c>
      <c r="E16" s="25">
        <v>1560387</v>
      </c>
      <c r="F16" s="25">
        <v>470947</v>
      </c>
      <c r="G16" s="25">
        <f>SUM(C16:F16)</f>
        <v>2315506</v>
      </c>
      <c r="H16" s="26">
        <v>422.6435483870967</v>
      </c>
      <c r="I16" s="26">
        <v>16.6008064516129</v>
      </c>
      <c r="J16" s="26">
        <v>2411.8885080645159</v>
      </c>
      <c r="K16" s="26">
        <v>727.94227150537631</v>
      </c>
      <c r="L16" s="26">
        <f t="shared" si="1"/>
        <v>3579.075134408602</v>
      </c>
    </row>
    <row r="17" spans="1:12" s="14" customFormat="1">
      <c r="A17" s="16"/>
      <c r="B17" s="16" t="s">
        <v>28</v>
      </c>
      <c r="C17" s="17">
        <v>273432</v>
      </c>
      <c r="D17" s="17">
        <v>10740</v>
      </c>
      <c r="E17" s="17">
        <v>697796</v>
      </c>
      <c r="F17" s="17">
        <v>89056</v>
      </c>
      <c r="G17" s="17">
        <f>SUM(C17:F17)</f>
        <v>1071024</v>
      </c>
      <c r="H17" s="17">
        <v>422.6435483870967</v>
      </c>
      <c r="I17" s="17"/>
      <c r="J17" s="17">
        <v>1078.5825268817202</v>
      </c>
      <c r="K17" s="17">
        <v>137.65376344086022</v>
      </c>
      <c r="L17" s="17">
        <f t="shared" si="1"/>
        <v>1638.8798387096772</v>
      </c>
    </row>
    <row r="18" spans="1:12" s="14" customFormat="1">
      <c r="A18" s="16"/>
      <c r="B18" s="16" t="s">
        <v>30</v>
      </c>
      <c r="C18" s="17"/>
      <c r="D18" s="17"/>
      <c r="E18" s="17">
        <v>862591</v>
      </c>
      <c r="F18" s="17">
        <v>381891</v>
      </c>
      <c r="G18" s="17">
        <f t="shared" ref="G18:G30" si="2">SUM(C18:F18)</f>
        <v>1244482</v>
      </c>
      <c r="H18" s="17"/>
      <c r="I18" s="17"/>
      <c r="J18" s="17">
        <v>1333.3059811827957</v>
      </c>
      <c r="K18" s="17">
        <v>590.28850806451601</v>
      </c>
      <c r="L18" s="17">
        <f t="shared" si="1"/>
        <v>1923.5944892473117</v>
      </c>
    </row>
    <row r="19" spans="1:12" s="14" customFormat="1">
      <c r="A19" s="23">
        <v>5</v>
      </c>
      <c r="B19" s="24" t="s">
        <v>17</v>
      </c>
      <c r="C19" s="25">
        <v>235053</v>
      </c>
      <c r="D19" s="25">
        <v>193343</v>
      </c>
      <c r="E19" s="25">
        <v>4030585</v>
      </c>
      <c r="F19" s="25">
        <v>1680546</v>
      </c>
      <c r="G19" s="25">
        <f t="shared" si="2"/>
        <v>6139527</v>
      </c>
      <c r="H19" s="26">
        <v>363.32116935483867</v>
      </c>
      <c r="I19" s="26">
        <v>298.85006720430107</v>
      </c>
      <c r="J19" s="26">
        <v>6230.0709005376339</v>
      </c>
      <c r="K19" s="26">
        <v>2597.6181451612902</v>
      </c>
      <c r="L19" s="26">
        <f t="shared" si="1"/>
        <v>9489.8602822580633</v>
      </c>
    </row>
    <row r="20" spans="1:12" s="14" customFormat="1">
      <c r="A20" s="16"/>
      <c r="B20" s="16" t="s">
        <v>33</v>
      </c>
      <c r="C20" s="17">
        <v>235053</v>
      </c>
      <c r="D20" s="17">
        <v>193343</v>
      </c>
      <c r="E20" s="17">
        <v>1289787</v>
      </c>
      <c r="F20" s="17">
        <v>100833</v>
      </c>
      <c r="G20" s="17">
        <f t="shared" si="2"/>
        <v>1819016</v>
      </c>
      <c r="H20" s="17">
        <v>363.32116935483867</v>
      </c>
      <c r="I20" s="17">
        <v>298.85006720430107</v>
      </c>
      <c r="J20" s="17">
        <v>1993.6223790322579</v>
      </c>
      <c r="K20" s="17">
        <v>155.85745967741934</v>
      </c>
      <c r="L20" s="17">
        <f t="shared" si="1"/>
        <v>2811.6510752688168</v>
      </c>
    </row>
    <row r="21" spans="1:12" s="14" customFormat="1">
      <c r="A21" s="16"/>
      <c r="B21" s="16" t="s">
        <v>35</v>
      </c>
      <c r="C21" s="17"/>
      <c r="D21" s="17"/>
      <c r="E21" s="17">
        <v>1168870</v>
      </c>
      <c r="F21" s="17">
        <v>873884</v>
      </c>
      <c r="G21" s="17">
        <f t="shared" si="2"/>
        <v>2042754</v>
      </c>
      <c r="H21" s="17"/>
      <c r="I21" s="17"/>
      <c r="J21" s="17">
        <v>1806.7211021505375</v>
      </c>
      <c r="K21" s="17">
        <v>1350.7615591397848</v>
      </c>
      <c r="L21" s="17">
        <f t="shared" si="1"/>
        <v>3157.4826612903225</v>
      </c>
    </row>
    <row r="22" spans="1:12" s="14" customFormat="1">
      <c r="A22" s="16"/>
      <c r="B22" s="16" t="s">
        <v>37</v>
      </c>
      <c r="C22" s="17"/>
      <c r="D22" s="17"/>
      <c r="E22" s="17">
        <v>1330093</v>
      </c>
      <c r="F22" s="17">
        <v>453747</v>
      </c>
      <c r="G22" s="17">
        <f t="shared" si="2"/>
        <v>1783840</v>
      </c>
      <c r="H22" s="17"/>
      <c r="I22" s="17"/>
      <c r="J22" s="17">
        <v>2055.923319892473</v>
      </c>
      <c r="K22" s="17">
        <v>701.35624999999993</v>
      </c>
      <c r="L22" s="17">
        <f t="shared" si="1"/>
        <v>2757.2795698924729</v>
      </c>
    </row>
    <row r="23" spans="1:12" s="14" customFormat="1">
      <c r="A23" s="16"/>
      <c r="B23" s="16" t="s">
        <v>39</v>
      </c>
      <c r="C23" s="17"/>
      <c r="D23" s="17"/>
      <c r="E23" s="17">
        <v>241835</v>
      </c>
      <c r="F23" s="17">
        <v>252082</v>
      </c>
      <c r="G23" s="17">
        <f t="shared" si="2"/>
        <v>493917</v>
      </c>
      <c r="H23" s="17"/>
      <c r="I23" s="17"/>
      <c r="J23" s="17">
        <v>373.80409946236557</v>
      </c>
      <c r="K23" s="17">
        <v>389.64287634408601</v>
      </c>
      <c r="L23" s="17">
        <f t="shared" si="1"/>
        <v>763.44697580645152</v>
      </c>
    </row>
    <row r="24" spans="1:12" s="14" customFormat="1" ht="15.75" customHeight="1">
      <c r="A24" s="23">
        <v>6</v>
      </c>
      <c r="B24" s="24" t="s">
        <v>19</v>
      </c>
      <c r="C24" s="25">
        <v>9157</v>
      </c>
      <c r="D24" s="25">
        <v>0</v>
      </c>
      <c r="E24" s="25">
        <v>917034</v>
      </c>
      <c r="F24" s="25">
        <v>817684</v>
      </c>
      <c r="G24" s="25">
        <f t="shared" si="2"/>
        <v>1743875</v>
      </c>
      <c r="H24" s="26">
        <v>14.153965053763441</v>
      </c>
      <c r="I24" s="26" t="s">
        <v>206</v>
      </c>
      <c r="J24" s="26">
        <v>1417.4584677419352</v>
      </c>
      <c r="K24" s="26">
        <v>1263.8932795698922</v>
      </c>
      <c r="L24" s="26">
        <f t="shared" si="1"/>
        <v>2695.5057123655906</v>
      </c>
    </row>
    <row r="25" spans="1:12" s="14" customFormat="1">
      <c r="A25" s="16"/>
      <c r="B25" s="16" t="s">
        <v>42</v>
      </c>
      <c r="C25" s="17">
        <v>9157</v>
      </c>
      <c r="D25" s="17"/>
      <c r="E25" s="17">
        <v>43100.597999999998</v>
      </c>
      <c r="F25" s="17">
        <v>57237.880000000005</v>
      </c>
      <c r="G25" s="17">
        <f t="shared" si="2"/>
        <v>109495.478</v>
      </c>
      <c r="H25" s="17">
        <v>14.153965053763441</v>
      </c>
      <c r="I25" s="17"/>
      <c r="J25" s="17">
        <v>66.620547983870964</v>
      </c>
      <c r="K25" s="17">
        <v>88.472529569892473</v>
      </c>
      <c r="L25" s="17">
        <f t="shared" si="1"/>
        <v>169.24704260752688</v>
      </c>
    </row>
    <row r="26" spans="1:12" s="14" customFormat="1">
      <c r="A26" s="16"/>
      <c r="B26" s="16" t="s">
        <v>44</v>
      </c>
      <c r="C26" s="17"/>
      <c r="D26" s="17"/>
      <c r="E26" s="17">
        <v>309040.45800000004</v>
      </c>
      <c r="F26" s="17">
        <v>219139.31200000001</v>
      </c>
      <c r="G26" s="17">
        <f t="shared" si="2"/>
        <v>528179.77</v>
      </c>
      <c r="H26" s="17"/>
      <c r="I26" s="17"/>
      <c r="J26" s="17">
        <v>477.68350362903226</v>
      </c>
      <c r="K26" s="17">
        <v>338.72339892473116</v>
      </c>
      <c r="L26" s="17">
        <f t="shared" si="1"/>
        <v>816.40690255376342</v>
      </c>
    </row>
    <row r="27" spans="1:12" s="14" customFormat="1">
      <c r="A27" s="16"/>
      <c r="B27" s="16" t="s">
        <v>46</v>
      </c>
      <c r="C27" s="17"/>
      <c r="D27" s="17"/>
      <c r="E27" s="17">
        <v>51353.904000000002</v>
      </c>
      <c r="F27" s="17">
        <v>27801.256000000001</v>
      </c>
      <c r="G27" s="17">
        <f t="shared" si="2"/>
        <v>79155.16</v>
      </c>
      <c r="H27" s="17"/>
      <c r="I27" s="17"/>
      <c r="J27" s="17">
        <v>79.377674193548373</v>
      </c>
      <c r="K27" s="17">
        <v>42.972371505376344</v>
      </c>
      <c r="L27" s="17">
        <f t="shared" si="1"/>
        <v>122.35004569892472</v>
      </c>
    </row>
    <row r="28" spans="1:12" s="14" customFormat="1">
      <c r="A28" s="16"/>
      <c r="B28" s="16" t="s">
        <v>48</v>
      </c>
      <c r="C28" s="17"/>
      <c r="D28" s="17"/>
      <c r="E28" s="17">
        <v>15589.578000000001</v>
      </c>
      <c r="F28" s="17">
        <v>19624.416000000001</v>
      </c>
      <c r="G28" s="17">
        <f t="shared" si="2"/>
        <v>35213.994000000006</v>
      </c>
      <c r="H28" s="17"/>
      <c r="I28" s="17"/>
      <c r="J28" s="17">
        <v>24.096793951612902</v>
      </c>
      <c r="K28" s="17">
        <v>30.333438709677417</v>
      </c>
      <c r="L28" s="17">
        <f t="shared" si="1"/>
        <v>54.430232661290319</v>
      </c>
    </row>
    <row r="29" spans="1:12" s="14" customFormat="1">
      <c r="A29" s="16"/>
      <c r="B29" s="16" t="s">
        <v>50</v>
      </c>
      <c r="C29" s="17"/>
      <c r="D29" s="17"/>
      <c r="E29" s="17">
        <v>497949.46199999994</v>
      </c>
      <c r="F29" s="17">
        <v>493881.13599999994</v>
      </c>
      <c r="G29" s="17">
        <f t="shared" si="2"/>
        <v>991830.59799999988</v>
      </c>
      <c r="H29" s="17"/>
      <c r="I29" s="17"/>
      <c r="J29" s="17">
        <v>769.67994798387076</v>
      </c>
      <c r="K29" s="17">
        <v>763.39154086021495</v>
      </c>
      <c r="L29" s="17">
        <f t="shared" si="1"/>
        <v>1533.0714888440857</v>
      </c>
    </row>
    <row r="30" spans="1:12" s="14" customFormat="1">
      <c r="A30" s="23">
        <v>7</v>
      </c>
      <c r="B30" s="24" t="s">
        <v>21</v>
      </c>
      <c r="C30" s="25">
        <v>796505</v>
      </c>
      <c r="D30" s="25">
        <v>0</v>
      </c>
      <c r="E30" s="25">
        <v>1558804</v>
      </c>
      <c r="F30" s="25">
        <v>1458584</v>
      </c>
      <c r="G30" s="25">
        <f t="shared" si="2"/>
        <v>3813893</v>
      </c>
      <c r="H30" s="26">
        <v>1231.1569220430108</v>
      </c>
      <c r="I30" s="26" t="s">
        <v>206</v>
      </c>
      <c r="J30" s="26">
        <v>2409.4416666666662</v>
      </c>
      <c r="K30" s="26">
        <v>2254.5317204301073</v>
      </c>
      <c r="L30" s="26">
        <f t="shared" si="1"/>
        <v>5895.130309139784</v>
      </c>
    </row>
    <row r="31" spans="1:12" s="14" customFormat="1">
      <c r="A31" s="16"/>
      <c r="B31" s="16" t="s">
        <v>53</v>
      </c>
      <c r="C31" s="17">
        <v>796505</v>
      </c>
      <c r="D31" s="17">
        <v>0</v>
      </c>
      <c r="E31" s="17">
        <v>1558804</v>
      </c>
      <c r="F31" s="17">
        <v>1458584</v>
      </c>
      <c r="G31" s="17">
        <f t="shared" ref="G31:L31" si="3">G30</f>
        <v>3813893</v>
      </c>
      <c r="H31" s="17">
        <v>1231.1569220430108</v>
      </c>
      <c r="I31" s="17"/>
      <c r="J31" s="17">
        <v>2409.4416666666662</v>
      </c>
      <c r="K31" s="17">
        <v>2254.5317204301073</v>
      </c>
      <c r="L31" s="17">
        <f t="shared" si="3"/>
        <v>5895.130309139784</v>
      </c>
    </row>
    <row r="32" spans="1:12" s="14" customFormat="1" ht="14.25" customHeight="1">
      <c r="A32" s="82">
        <v>8</v>
      </c>
      <c r="B32" s="83" t="s">
        <v>23</v>
      </c>
      <c r="C32" s="84">
        <v>0</v>
      </c>
      <c r="D32" s="84">
        <v>0</v>
      </c>
      <c r="E32" s="84">
        <v>1736596</v>
      </c>
      <c r="F32" s="84">
        <v>531997</v>
      </c>
      <c r="G32" s="84">
        <f>SUM(C32:F32)</f>
        <v>2268593</v>
      </c>
      <c r="H32" s="85" t="s">
        <v>206</v>
      </c>
      <c r="I32" s="85" t="s">
        <v>206</v>
      </c>
      <c r="J32" s="85">
        <v>2684.2545698924728</v>
      </c>
      <c r="K32" s="85">
        <v>822.30719086021497</v>
      </c>
      <c r="L32" s="85">
        <f>H32+I32+J32+K32</f>
        <v>3506.5617607526879</v>
      </c>
    </row>
    <row r="33" spans="1:12" s="14" customFormat="1">
      <c r="A33" s="16"/>
      <c r="B33" s="16" t="s">
        <v>56</v>
      </c>
      <c r="C33" s="17"/>
      <c r="D33" s="17"/>
      <c r="E33" s="17">
        <v>1736596</v>
      </c>
      <c r="F33" s="17">
        <v>531997</v>
      </c>
      <c r="G33" s="17">
        <f>G32</f>
        <v>2268593</v>
      </c>
      <c r="H33" s="17"/>
      <c r="I33" s="17"/>
      <c r="J33" s="17">
        <v>2684.2545698924728</v>
      </c>
      <c r="K33" s="17">
        <v>822.30719086021497</v>
      </c>
      <c r="L33" s="17">
        <f>K33+J33</f>
        <v>3506.5617607526879</v>
      </c>
    </row>
    <row r="34" spans="1:12" s="14" customFormat="1">
      <c r="A34" s="23">
        <v>9</v>
      </c>
      <c r="B34" s="24" t="s">
        <v>24</v>
      </c>
      <c r="C34" s="25">
        <v>1494564</v>
      </c>
      <c r="D34" s="25">
        <v>313428</v>
      </c>
      <c r="E34" s="25">
        <v>1595541</v>
      </c>
      <c r="F34" s="25">
        <v>872519</v>
      </c>
      <c r="G34" s="25">
        <f t="shared" ref="G34:G39" si="4">SUM(C34:F34)</f>
        <v>4276052</v>
      </c>
      <c r="H34" s="26">
        <v>2310.1459677419352</v>
      </c>
      <c r="I34" s="26">
        <v>484.46532258064508</v>
      </c>
      <c r="J34" s="26">
        <v>2466.226008064516</v>
      </c>
      <c r="K34" s="26">
        <v>1348.6516801075265</v>
      </c>
      <c r="L34" s="26">
        <f t="shared" ref="L34:L45" si="5">H34+I34+J34+K34</f>
        <v>6609.4889784946226</v>
      </c>
    </row>
    <row r="35" spans="1:12" s="14" customFormat="1">
      <c r="A35" s="16"/>
      <c r="B35" s="16" t="s">
        <v>59</v>
      </c>
      <c r="C35" s="17">
        <v>1494564</v>
      </c>
      <c r="D35" s="17">
        <v>313428</v>
      </c>
      <c r="E35" s="17">
        <v>1595541</v>
      </c>
      <c r="F35" s="17">
        <v>872519</v>
      </c>
      <c r="G35" s="17">
        <f>SUM(C35:F35)</f>
        <v>4276052</v>
      </c>
      <c r="H35" s="17"/>
      <c r="I35" s="17"/>
      <c r="J35" s="17">
        <v>2466.226008064516</v>
      </c>
      <c r="K35" s="17">
        <v>1348.6516801075265</v>
      </c>
      <c r="L35" s="17">
        <f t="shared" si="5"/>
        <v>3814.8776881720423</v>
      </c>
    </row>
    <row r="36" spans="1:12" s="14" customFormat="1">
      <c r="A36" s="16"/>
      <c r="B36" s="16" t="s">
        <v>61</v>
      </c>
      <c r="C36" s="17"/>
      <c r="D36" s="17"/>
      <c r="E36" s="17">
        <v>0</v>
      </c>
      <c r="F36" s="17">
        <v>0</v>
      </c>
      <c r="G36" s="17">
        <f t="shared" si="4"/>
        <v>0</v>
      </c>
      <c r="H36" s="17"/>
      <c r="I36" s="17"/>
      <c r="J36" s="27" t="s">
        <v>206</v>
      </c>
      <c r="K36" s="17" t="s">
        <v>206</v>
      </c>
      <c r="L36" s="17">
        <f t="shared" si="5"/>
        <v>0</v>
      </c>
    </row>
    <row r="37" spans="1:12" s="14" customFormat="1">
      <c r="A37" s="16"/>
      <c r="B37" s="16" t="s">
        <v>63</v>
      </c>
      <c r="C37" s="17"/>
      <c r="D37" s="17"/>
      <c r="E37" s="17">
        <v>0</v>
      </c>
      <c r="F37" s="17">
        <v>0</v>
      </c>
      <c r="G37" s="17">
        <f t="shared" si="4"/>
        <v>0</v>
      </c>
      <c r="H37" s="17"/>
      <c r="I37" s="17"/>
      <c r="J37" s="17" t="s">
        <v>206</v>
      </c>
      <c r="K37" s="17" t="s">
        <v>206</v>
      </c>
      <c r="L37" s="17">
        <f t="shared" si="5"/>
        <v>0</v>
      </c>
    </row>
    <row r="38" spans="1:12" s="14" customFormat="1">
      <c r="A38" s="16"/>
      <c r="B38" s="16" t="s">
        <v>65</v>
      </c>
      <c r="C38" s="17"/>
      <c r="D38" s="17"/>
      <c r="E38" s="17">
        <v>0</v>
      </c>
      <c r="F38" s="17">
        <v>0</v>
      </c>
      <c r="G38" s="17">
        <f t="shared" si="4"/>
        <v>0</v>
      </c>
      <c r="H38" s="17"/>
      <c r="I38" s="17"/>
      <c r="J38" s="17" t="s">
        <v>206</v>
      </c>
      <c r="K38" s="17" t="s">
        <v>206</v>
      </c>
      <c r="L38" s="17">
        <f t="shared" si="5"/>
        <v>0</v>
      </c>
    </row>
    <row r="39" spans="1:12" s="14" customFormat="1">
      <c r="A39" s="16"/>
      <c r="B39" s="16" t="s">
        <v>67</v>
      </c>
      <c r="C39" s="17"/>
      <c r="D39" s="17"/>
      <c r="E39" s="17">
        <v>0</v>
      </c>
      <c r="F39" s="17">
        <v>0</v>
      </c>
      <c r="G39" s="17">
        <f t="shared" si="4"/>
        <v>0</v>
      </c>
      <c r="H39" s="17"/>
      <c r="I39" s="17"/>
      <c r="J39" s="17" t="s">
        <v>206</v>
      </c>
      <c r="K39" s="17" t="s">
        <v>206</v>
      </c>
      <c r="L39" s="17">
        <f t="shared" si="5"/>
        <v>0</v>
      </c>
    </row>
    <row r="40" spans="1:12" s="14" customFormat="1">
      <c r="A40" s="16"/>
      <c r="B40" s="16" t="s">
        <v>69</v>
      </c>
      <c r="C40" s="17"/>
      <c r="D40" s="17"/>
      <c r="E40" s="17">
        <v>0</v>
      </c>
      <c r="F40" s="17">
        <v>0</v>
      </c>
      <c r="G40" s="17">
        <v>0</v>
      </c>
      <c r="H40" s="17"/>
      <c r="I40" s="17"/>
      <c r="J40" s="17" t="s">
        <v>206</v>
      </c>
      <c r="K40" s="17" t="s">
        <v>206</v>
      </c>
      <c r="L40" s="17">
        <f t="shared" si="5"/>
        <v>0</v>
      </c>
    </row>
    <row r="41" spans="1:12" s="14" customFormat="1">
      <c r="A41" s="23">
        <v>10</v>
      </c>
      <c r="B41" s="24" t="s">
        <v>26</v>
      </c>
      <c r="C41" s="25">
        <v>8069</v>
      </c>
      <c r="D41" s="25">
        <v>7441</v>
      </c>
      <c r="E41" s="25">
        <v>970973</v>
      </c>
      <c r="F41" s="25">
        <v>1333735</v>
      </c>
      <c r="G41" s="25">
        <f>SUM(C41:F41)</f>
        <v>2320218</v>
      </c>
      <c r="H41" s="26">
        <v>12.472244623655913</v>
      </c>
      <c r="I41" s="26">
        <v>11.501545698924732</v>
      </c>
      <c r="J41" s="26">
        <v>1500.8319220430108</v>
      </c>
      <c r="K41" s="26">
        <v>2061.5527553763441</v>
      </c>
      <c r="L41" s="26">
        <f t="shared" si="5"/>
        <v>3586.3584677419358</v>
      </c>
    </row>
    <row r="42" spans="1:12" s="14" customFormat="1">
      <c r="A42" s="16"/>
      <c r="B42" s="16" t="s">
        <v>217</v>
      </c>
      <c r="C42" s="17">
        <v>8069</v>
      </c>
      <c r="D42" s="17">
        <v>7441</v>
      </c>
      <c r="E42" s="17">
        <v>970973</v>
      </c>
      <c r="F42" s="17">
        <v>1333735</v>
      </c>
      <c r="G42" s="17">
        <f>C42+D42+E42+F42</f>
        <v>2320218</v>
      </c>
      <c r="H42" s="17"/>
      <c r="I42" s="17">
        <v>11.501545698924732</v>
      </c>
      <c r="J42" s="17">
        <v>1500.8319220430108</v>
      </c>
      <c r="K42" s="17">
        <v>2061.5527553763441</v>
      </c>
      <c r="L42" s="17">
        <f t="shared" si="5"/>
        <v>3573.8862231182793</v>
      </c>
    </row>
    <row r="43" spans="1:12" s="14" customFormat="1">
      <c r="A43" s="23">
        <v>11</v>
      </c>
      <c r="B43" s="24" t="s">
        <v>27</v>
      </c>
      <c r="C43" s="25">
        <v>5719787</v>
      </c>
      <c r="D43" s="25">
        <v>1411916</v>
      </c>
      <c r="E43" s="25">
        <v>20228107</v>
      </c>
      <c r="F43" s="25">
        <v>3611226</v>
      </c>
      <c r="G43" s="25">
        <f t="shared" ref="G43:G45" si="6">SUM(C43:F43)</f>
        <v>30971036</v>
      </c>
      <c r="H43" s="28">
        <v>8841.0686155913972</v>
      </c>
      <c r="I43" s="28">
        <v>2182.3970430107524</v>
      </c>
      <c r="J43" s="26">
        <v>31266.563239247309</v>
      </c>
      <c r="K43" s="26">
        <v>5581.8681451612902</v>
      </c>
      <c r="L43" s="26">
        <f t="shared" si="5"/>
        <v>47871.897043010744</v>
      </c>
    </row>
    <row r="44" spans="1:12" s="29" customFormat="1" ht="16.5" customHeight="1">
      <c r="A44" s="22"/>
      <c r="B44" s="22" t="s">
        <v>75</v>
      </c>
      <c r="C44" s="17">
        <v>5719787</v>
      </c>
      <c r="D44" s="17">
        <v>1411916</v>
      </c>
      <c r="E44" s="17">
        <v>20228107</v>
      </c>
      <c r="F44" s="17">
        <v>3611226</v>
      </c>
      <c r="G44" s="17">
        <f>G43-G45</f>
        <v>30971036</v>
      </c>
      <c r="H44" s="17">
        <v>8841.0686155913972</v>
      </c>
      <c r="I44" s="17">
        <v>2182.3970430107524</v>
      </c>
      <c r="J44" s="17">
        <v>31266.563239247309</v>
      </c>
      <c r="K44" s="17">
        <v>5581.8681451612902</v>
      </c>
      <c r="L44" s="17">
        <f t="shared" si="5"/>
        <v>47871.897043010744</v>
      </c>
    </row>
    <row r="45" spans="1:12" s="14" customFormat="1">
      <c r="A45" s="22"/>
      <c r="B45" s="22" t="s">
        <v>77</v>
      </c>
      <c r="C45" s="17"/>
      <c r="D45" s="17"/>
      <c r="E45" s="73"/>
      <c r="F45" s="73"/>
      <c r="G45" s="17">
        <f t="shared" si="6"/>
        <v>0</v>
      </c>
      <c r="H45" s="30"/>
      <c r="I45" s="30"/>
      <c r="J45" s="30"/>
      <c r="K45" s="30"/>
      <c r="L45" s="30">
        <f t="shared" si="5"/>
        <v>0</v>
      </c>
    </row>
    <row r="46" spans="1:12" s="14" customFormat="1">
      <c r="A46" s="23">
        <v>12</v>
      </c>
      <c r="B46" s="24" t="s">
        <v>29</v>
      </c>
      <c r="C46" s="31">
        <v>0</v>
      </c>
      <c r="D46" s="31">
        <v>0</v>
      </c>
      <c r="E46" s="31">
        <v>0</v>
      </c>
      <c r="F46" s="31">
        <v>13221</v>
      </c>
      <c r="G46" s="31">
        <f>SUM(C46:F46)</f>
        <v>13221</v>
      </c>
      <c r="H46" s="32" t="s">
        <v>206</v>
      </c>
      <c r="I46" s="32" t="s">
        <v>206</v>
      </c>
      <c r="J46" s="32" t="s">
        <v>206</v>
      </c>
      <c r="K46" s="32">
        <v>20.435685483870966</v>
      </c>
      <c r="L46" s="32">
        <f>H46+I46+J46+K46</f>
        <v>20.435685483870966</v>
      </c>
    </row>
    <row r="47" spans="1:12" s="14" customFormat="1">
      <c r="A47" s="22"/>
      <c r="B47" s="22" t="s">
        <v>80</v>
      </c>
      <c r="C47" s="17"/>
      <c r="D47" s="17"/>
      <c r="E47" s="17"/>
      <c r="F47" s="17">
        <v>13221</v>
      </c>
      <c r="G47" s="17">
        <f>G46</f>
        <v>13221</v>
      </c>
      <c r="H47" s="17"/>
      <c r="I47" s="17"/>
      <c r="J47" s="17"/>
      <c r="K47" s="17"/>
      <c r="L47" s="17"/>
    </row>
    <row r="48" spans="1:12" s="14" customFormat="1">
      <c r="A48" s="23">
        <v>13</v>
      </c>
      <c r="B48" s="24" t="s">
        <v>31</v>
      </c>
      <c r="C48" s="25">
        <v>0</v>
      </c>
      <c r="D48" s="25">
        <v>0</v>
      </c>
      <c r="E48" s="25">
        <v>704293</v>
      </c>
      <c r="F48" s="25">
        <v>431964</v>
      </c>
      <c r="G48" s="25">
        <f>SUM(C48:F48)</f>
        <v>1136257</v>
      </c>
      <c r="H48" s="28" t="s">
        <v>206</v>
      </c>
      <c r="I48" s="28" t="s">
        <v>206</v>
      </c>
      <c r="J48" s="26">
        <v>1088.6249327956989</v>
      </c>
      <c r="K48" s="26">
        <v>667.68629032258059</v>
      </c>
      <c r="L48" s="26">
        <f t="shared" ref="L48:L70" si="7">H48+I48+J48+K48</f>
        <v>1756.3112231182795</v>
      </c>
    </row>
    <row r="49" spans="1:12" s="14" customFormat="1">
      <c r="A49" s="22"/>
      <c r="B49" s="22" t="s">
        <v>83</v>
      </c>
      <c r="C49" s="17"/>
      <c r="D49" s="17"/>
      <c r="E49" s="17">
        <v>704293</v>
      </c>
      <c r="F49" s="17">
        <v>431964</v>
      </c>
      <c r="G49" s="17">
        <f t="shared" ref="G49" si="8">G48</f>
        <v>1136257</v>
      </c>
      <c r="H49" s="17"/>
      <c r="I49" s="17"/>
      <c r="J49" s="17">
        <v>1088.6249327956989</v>
      </c>
      <c r="K49" s="17">
        <v>667.68629032258059</v>
      </c>
      <c r="L49" s="17">
        <f t="shared" si="7"/>
        <v>1756.3112231182795</v>
      </c>
    </row>
    <row r="50" spans="1:12" s="14" customFormat="1">
      <c r="A50" s="23">
        <v>14</v>
      </c>
      <c r="B50" s="24" t="s">
        <v>32</v>
      </c>
      <c r="C50" s="25">
        <v>0</v>
      </c>
      <c r="D50" s="25">
        <v>0</v>
      </c>
      <c r="E50" s="25">
        <v>1843653</v>
      </c>
      <c r="F50" s="25">
        <v>420433</v>
      </c>
      <c r="G50" s="25">
        <f t="shared" ref="G50:G57" si="9">SUM(C50:F50)</f>
        <v>2264086</v>
      </c>
      <c r="H50" s="26" t="s">
        <v>206</v>
      </c>
      <c r="I50" s="26" t="s">
        <v>206</v>
      </c>
      <c r="J50" s="26">
        <v>2849.7324596774192</v>
      </c>
      <c r="K50" s="26">
        <v>649.86283602150536</v>
      </c>
      <c r="L50" s="26">
        <f t="shared" si="7"/>
        <v>3499.5952956989245</v>
      </c>
    </row>
    <row r="51" spans="1:12" s="14" customFormat="1">
      <c r="A51" s="22"/>
      <c r="B51" s="22" t="s">
        <v>86</v>
      </c>
      <c r="C51" s="17"/>
      <c r="D51" s="17"/>
      <c r="E51" s="17">
        <v>737461</v>
      </c>
      <c r="F51" s="17">
        <v>12613</v>
      </c>
      <c r="G51" s="17">
        <f t="shared" si="9"/>
        <v>750074</v>
      </c>
      <c r="H51" s="17"/>
      <c r="I51" s="17"/>
      <c r="J51" s="17">
        <v>1139.8926747311828</v>
      </c>
      <c r="K51" s="17">
        <v>19.495900537634409</v>
      </c>
      <c r="L51" s="17">
        <f t="shared" si="7"/>
        <v>1159.3885752688172</v>
      </c>
    </row>
    <row r="52" spans="1:12" s="14" customFormat="1" ht="14.25" customHeight="1">
      <c r="A52" s="22"/>
      <c r="B52" s="22" t="s">
        <v>88</v>
      </c>
      <c r="C52" s="17"/>
      <c r="D52" s="17"/>
      <c r="E52" s="17">
        <v>184365</v>
      </c>
      <c r="F52" s="17">
        <v>294303</v>
      </c>
      <c r="G52" s="17">
        <f t="shared" si="9"/>
        <v>478668</v>
      </c>
      <c r="H52" s="17"/>
      <c r="I52" s="17"/>
      <c r="J52" s="17">
        <v>285</v>
      </c>
      <c r="K52" s="17">
        <v>455.36693548387098</v>
      </c>
      <c r="L52" s="17">
        <f t="shared" si="7"/>
        <v>740.36693548387098</v>
      </c>
    </row>
    <row r="53" spans="1:12" s="14" customFormat="1">
      <c r="A53" s="22"/>
      <c r="B53" s="22" t="s">
        <v>90</v>
      </c>
      <c r="C53" s="17"/>
      <c r="D53" s="17"/>
      <c r="E53" s="17">
        <v>147492</v>
      </c>
      <c r="F53" s="17">
        <v>113517</v>
      </c>
      <c r="G53" s="17">
        <f t="shared" si="9"/>
        <v>261009</v>
      </c>
      <c r="H53" s="17"/>
      <c r="I53" s="17"/>
      <c r="J53" s="17">
        <v>228</v>
      </c>
      <c r="K53" s="17">
        <v>175</v>
      </c>
      <c r="L53" s="17">
        <f t="shared" si="7"/>
        <v>403</v>
      </c>
    </row>
    <row r="54" spans="1:12" s="14" customFormat="1">
      <c r="A54" s="22"/>
      <c r="B54" s="22" t="s">
        <v>92</v>
      </c>
      <c r="C54" s="17"/>
      <c r="D54" s="17"/>
      <c r="E54" s="17">
        <v>553096</v>
      </c>
      <c r="F54" s="17">
        <v>0</v>
      </c>
      <c r="G54" s="17">
        <f t="shared" si="9"/>
        <v>553096</v>
      </c>
      <c r="H54" s="17"/>
      <c r="I54" s="17"/>
      <c r="J54" s="17">
        <v>855</v>
      </c>
      <c r="K54" s="17">
        <v>0</v>
      </c>
      <c r="L54" s="17">
        <f t="shared" si="7"/>
        <v>855</v>
      </c>
    </row>
    <row r="55" spans="1:12" s="14" customFormat="1">
      <c r="A55" s="22"/>
      <c r="B55" s="22" t="s">
        <v>94</v>
      </c>
      <c r="C55" s="17"/>
      <c r="D55" s="17"/>
      <c r="E55" s="17">
        <v>92183</v>
      </c>
      <c r="F55" s="17">
        <v>0</v>
      </c>
      <c r="G55" s="17">
        <f t="shared" si="9"/>
        <v>92183</v>
      </c>
      <c r="H55" s="17"/>
      <c r="I55" s="17"/>
      <c r="J55" s="17">
        <v>142</v>
      </c>
      <c r="K55" s="17">
        <v>0</v>
      </c>
      <c r="L55" s="17">
        <f t="shared" si="7"/>
        <v>142</v>
      </c>
    </row>
    <row r="56" spans="1:12" s="14" customFormat="1">
      <c r="A56" s="22"/>
      <c r="B56" s="22" t="s">
        <v>96</v>
      </c>
      <c r="C56" s="17"/>
      <c r="D56" s="17"/>
      <c r="E56" s="17">
        <v>129056</v>
      </c>
      <c r="F56" s="17">
        <v>0</v>
      </c>
      <c r="G56" s="17">
        <f t="shared" si="9"/>
        <v>129056</v>
      </c>
      <c r="H56" s="17"/>
      <c r="I56" s="17"/>
      <c r="J56" s="17">
        <v>199</v>
      </c>
      <c r="K56" s="17">
        <v>0</v>
      </c>
      <c r="L56" s="17">
        <f t="shared" si="7"/>
        <v>199</v>
      </c>
    </row>
    <row r="57" spans="1:12" s="14" customFormat="1">
      <c r="A57" s="18">
        <v>15</v>
      </c>
      <c r="B57" s="19" t="s">
        <v>34</v>
      </c>
      <c r="C57" s="20">
        <v>0</v>
      </c>
      <c r="D57" s="20">
        <v>0</v>
      </c>
      <c r="E57" s="20">
        <v>131116</v>
      </c>
      <c r="F57" s="20">
        <v>294660</v>
      </c>
      <c r="G57" s="20">
        <f t="shared" si="9"/>
        <v>425776</v>
      </c>
      <c r="H57" s="21" t="s">
        <v>206</v>
      </c>
      <c r="I57" s="21" t="s">
        <v>206</v>
      </c>
      <c r="J57" s="21">
        <v>202.66586021505373</v>
      </c>
      <c r="K57" s="21">
        <v>455.45564516129031</v>
      </c>
      <c r="L57" s="33">
        <f t="shared" si="7"/>
        <v>658.12150537634398</v>
      </c>
    </row>
    <row r="58" spans="1:12" s="14" customFormat="1">
      <c r="A58" s="22"/>
      <c r="B58" s="22" t="s">
        <v>99</v>
      </c>
      <c r="C58" s="17"/>
      <c r="D58" s="17"/>
      <c r="E58" s="17">
        <v>131116</v>
      </c>
      <c r="F58" s="17">
        <v>294660</v>
      </c>
      <c r="G58" s="17">
        <f>G57</f>
        <v>425776</v>
      </c>
      <c r="H58" s="17"/>
      <c r="I58" s="17"/>
      <c r="J58" s="17">
        <v>202.66586021505373</v>
      </c>
      <c r="K58" s="17">
        <v>455.45564516129031</v>
      </c>
      <c r="L58" s="17">
        <f t="shared" si="7"/>
        <v>658.12150537634398</v>
      </c>
    </row>
    <row r="59" spans="1:12" s="14" customFormat="1">
      <c r="A59" s="23">
        <v>16</v>
      </c>
      <c r="B59" s="24" t="s">
        <v>36</v>
      </c>
      <c r="C59" s="25">
        <v>0</v>
      </c>
      <c r="D59" s="25">
        <v>0</v>
      </c>
      <c r="E59" s="25">
        <v>608919</v>
      </c>
      <c r="F59" s="25">
        <v>300263</v>
      </c>
      <c r="G59" s="25">
        <f>SUM(C59:F59)</f>
        <v>909182</v>
      </c>
      <c r="H59" s="26" t="s">
        <v>206</v>
      </c>
      <c r="I59" s="26" t="s">
        <v>206</v>
      </c>
      <c r="J59" s="26">
        <v>941.20544354838705</v>
      </c>
      <c r="K59" s="26">
        <v>464.11619623655906</v>
      </c>
      <c r="L59" s="26">
        <f t="shared" si="7"/>
        <v>1405.321639784946</v>
      </c>
    </row>
    <row r="60" spans="1:12" s="14" customFormat="1">
      <c r="A60" s="22"/>
      <c r="B60" s="16" t="s">
        <v>102</v>
      </c>
      <c r="C60" s="17"/>
      <c r="D60" s="17"/>
      <c r="E60" s="17">
        <v>608919</v>
      </c>
      <c r="F60" s="17">
        <v>300263</v>
      </c>
      <c r="G60" s="17">
        <f>G59</f>
        <v>909182</v>
      </c>
      <c r="H60" s="17"/>
      <c r="I60" s="17"/>
      <c r="J60" s="17">
        <v>941.20544354838705</v>
      </c>
      <c r="K60" s="17">
        <v>464.11619623655906</v>
      </c>
      <c r="L60" s="17">
        <f t="shared" si="7"/>
        <v>1405.321639784946</v>
      </c>
    </row>
    <row r="61" spans="1:12" s="14" customFormat="1">
      <c r="A61" s="23">
        <v>17</v>
      </c>
      <c r="B61" s="24" t="s">
        <v>38</v>
      </c>
      <c r="C61" s="25">
        <v>0</v>
      </c>
      <c r="D61" s="25">
        <v>0</v>
      </c>
      <c r="E61" s="25">
        <v>566277</v>
      </c>
      <c r="F61" s="25">
        <v>569946</v>
      </c>
      <c r="G61" s="25">
        <f>SUM(C61:F61)</f>
        <v>1136223</v>
      </c>
      <c r="H61" s="26" t="s">
        <v>206</v>
      </c>
      <c r="I61" s="26" t="s">
        <v>206</v>
      </c>
      <c r="J61" s="26">
        <v>875.29374999999993</v>
      </c>
      <c r="K61" s="26">
        <v>880.96491935483857</v>
      </c>
      <c r="L61" s="26">
        <f t="shared" si="7"/>
        <v>1756.2586693548385</v>
      </c>
    </row>
    <row r="62" spans="1:12" s="14" customFormat="1">
      <c r="A62" s="22"/>
      <c r="B62" s="22" t="s">
        <v>105</v>
      </c>
      <c r="C62" s="17"/>
      <c r="D62" s="17"/>
      <c r="E62" s="17">
        <v>566277</v>
      </c>
      <c r="F62" s="17">
        <v>569946</v>
      </c>
      <c r="G62" s="17">
        <f>G61</f>
        <v>1136223</v>
      </c>
      <c r="H62" s="17"/>
      <c r="I62" s="17"/>
      <c r="J62" s="17">
        <v>875.29374999999993</v>
      </c>
      <c r="K62" s="17">
        <v>880.96491935483857</v>
      </c>
      <c r="L62" s="17">
        <f t="shared" si="7"/>
        <v>1756.2586693548385</v>
      </c>
    </row>
    <row r="63" spans="1:12" s="14" customFormat="1" ht="15" customHeight="1">
      <c r="A63" s="23">
        <v>18</v>
      </c>
      <c r="B63" s="24" t="s">
        <v>40</v>
      </c>
      <c r="C63" s="25">
        <v>0</v>
      </c>
      <c r="D63" s="25">
        <v>0</v>
      </c>
      <c r="E63" s="25">
        <v>2806321</v>
      </c>
      <c r="F63" s="25">
        <v>2033500</v>
      </c>
      <c r="G63" s="25">
        <f>SUM(C63:F63)</f>
        <v>4839821</v>
      </c>
      <c r="H63" s="26" t="s">
        <v>206</v>
      </c>
      <c r="I63" s="26" t="s">
        <v>206</v>
      </c>
      <c r="J63" s="26">
        <v>4337.7273521505376</v>
      </c>
      <c r="K63" s="26">
        <v>3143.1787634408597</v>
      </c>
      <c r="L63" s="26">
        <f t="shared" si="7"/>
        <v>7480.9061155913969</v>
      </c>
    </row>
    <row r="64" spans="1:12" s="14" customFormat="1">
      <c r="A64" s="34"/>
      <c r="B64" s="34" t="s">
        <v>108</v>
      </c>
      <c r="C64" s="17"/>
      <c r="D64" s="17"/>
      <c r="E64" s="17">
        <v>541059</v>
      </c>
      <c r="F64" s="17">
        <v>392058</v>
      </c>
      <c r="G64" s="27">
        <f>SUM(C64:F64)</f>
        <v>933117</v>
      </c>
      <c r="H64" s="27"/>
      <c r="I64" s="27"/>
      <c r="J64" s="27">
        <v>836.314314516129</v>
      </c>
      <c r="K64" s="27">
        <v>606.003629032258</v>
      </c>
      <c r="L64" s="27">
        <f t="shared" si="7"/>
        <v>1442.3179435483871</v>
      </c>
    </row>
    <row r="65" spans="1:13" s="14" customFormat="1">
      <c r="A65" s="34"/>
      <c r="B65" s="34" t="s">
        <v>109</v>
      </c>
      <c r="C65" s="17"/>
      <c r="D65" s="17"/>
      <c r="E65" s="17">
        <v>1181461</v>
      </c>
      <c r="F65" s="17">
        <v>856104</v>
      </c>
      <c r="G65" s="27">
        <f>SUM(C65:F65)</f>
        <v>2037565</v>
      </c>
      <c r="H65" s="27"/>
      <c r="I65" s="27"/>
      <c r="J65" s="27">
        <v>1826.1829973118276</v>
      </c>
      <c r="K65" s="27">
        <v>1323.2790322580645</v>
      </c>
      <c r="L65" s="27">
        <f t="shared" si="7"/>
        <v>3149.4620295698924</v>
      </c>
    </row>
    <row r="66" spans="1:13" s="14" customFormat="1">
      <c r="A66" s="34"/>
      <c r="B66" s="34" t="s">
        <v>110</v>
      </c>
      <c r="C66" s="17"/>
      <c r="D66" s="17"/>
      <c r="E66" s="17">
        <v>1083801</v>
      </c>
      <c r="F66" s="17">
        <v>785338</v>
      </c>
      <c r="G66" s="27">
        <f>SUM(C66:F66)</f>
        <v>1869139</v>
      </c>
      <c r="H66" s="27"/>
      <c r="I66" s="27"/>
      <c r="J66" s="27">
        <v>1675.2300403225804</v>
      </c>
      <c r="K66" s="27">
        <v>1213.8961021505374</v>
      </c>
      <c r="L66" s="27">
        <f t="shared" si="7"/>
        <v>2889.1261424731179</v>
      </c>
    </row>
    <row r="67" spans="1:13" s="35" customFormat="1">
      <c r="A67" s="23">
        <v>19</v>
      </c>
      <c r="B67" s="24" t="s">
        <v>41</v>
      </c>
      <c r="C67" s="25">
        <v>184562</v>
      </c>
      <c r="D67" s="25">
        <v>6195</v>
      </c>
      <c r="E67" s="25">
        <v>572351</v>
      </c>
      <c r="F67" s="25">
        <v>592517</v>
      </c>
      <c r="G67" s="25">
        <f>SUM(C67:F67)</f>
        <v>1355625</v>
      </c>
      <c r="H67" s="26">
        <v>285.27728494623653</v>
      </c>
      <c r="I67" s="26">
        <v>9.5756048387096762</v>
      </c>
      <c r="J67" s="26">
        <v>884.68232526881707</v>
      </c>
      <c r="K67" s="26">
        <v>915.85288978494611</v>
      </c>
      <c r="L67" s="26">
        <f t="shared" si="7"/>
        <v>2095.3881048387093</v>
      </c>
      <c r="M67" s="14"/>
    </row>
    <row r="68" spans="1:13" s="35" customFormat="1">
      <c r="A68" s="34"/>
      <c r="B68" s="34" t="s">
        <v>111</v>
      </c>
      <c r="C68" s="17">
        <v>184562</v>
      </c>
      <c r="D68" s="17">
        <v>6195</v>
      </c>
      <c r="E68" s="17">
        <v>572351</v>
      </c>
      <c r="F68" s="17">
        <v>592517</v>
      </c>
      <c r="G68" s="17">
        <f t="shared" ref="G68" si="10">G67</f>
        <v>1355625</v>
      </c>
      <c r="H68" s="17">
        <v>285.27728494623653</v>
      </c>
      <c r="I68" s="17">
        <v>9.5756048387096762</v>
      </c>
      <c r="J68" s="17">
        <v>884.68232526881707</v>
      </c>
      <c r="K68" s="17">
        <v>915.85288978494611</v>
      </c>
      <c r="L68" s="17">
        <f t="shared" si="7"/>
        <v>2095.3881048387093</v>
      </c>
      <c r="M68" s="14"/>
    </row>
    <row r="69" spans="1:13" s="35" customFormat="1" ht="31.5" customHeight="1">
      <c r="A69" s="23">
        <v>20</v>
      </c>
      <c r="B69" s="24" t="s">
        <v>43</v>
      </c>
      <c r="C69" s="25">
        <v>10594</v>
      </c>
      <c r="D69" s="25">
        <v>0</v>
      </c>
      <c r="E69" s="25">
        <v>4886750</v>
      </c>
      <c r="F69" s="25">
        <v>3075306</v>
      </c>
      <c r="G69" s="25">
        <f>SUM(C69:F69)</f>
        <v>7972650</v>
      </c>
      <c r="H69" s="26">
        <v>16.375134408602147</v>
      </c>
      <c r="I69" s="26" t="s">
        <v>206</v>
      </c>
      <c r="J69" s="26">
        <v>7553.4442204301067</v>
      </c>
      <c r="K69" s="26">
        <v>4753.4971774193546</v>
      </c>
      <c r="L69" s="26">
        <f t="shared" si="7"/>
        <v>12323.316532258064</v>
      </c>
      <c r="M69" s="14"/>
    </row>
    <row r="70" spans="1:13" s="35" customFormat="1">
      <c r="A70" s="34"/>
      <c r="B70" s="34" t="s">
        <v>112</v>
      </c>
      <c r="C70" s="17"/>
      <c r="D70" s="17"/>
      <c r="E70" s="17">
        <v>4886750</v>
      </c>
      <c r="F70" s="17">
        <v>3063004.7760000001</v>
      </c>
      <c r="G70" s="27">
        <f>F70+E70</f>
        <v>7949754.7760000005</v>
      </c>
      <c r="H70" s="27"/>
      <c r="I70" s="27"/>
      <c r="J70" s="27">
        <v>7553.4442204301067</v>
      </c>
      <c r="K70" s="27">
        <v>4753.4971774193546</v>
      </c>
      <c r="L70" s="27">
        <f t="shared" si="7"/>
        <v>12306.941397849461</v>
      </c>
    </row>
    <row r="71" spans="1:13" s="35" customFormat="1">
      <c r="A71" s="34"/>
      <c r="B71" s="34" t="s">
        <v>113</v>
      </c>
      <c r="C71" s="17"/>
      <c r="D71" s="17"/>
      <c r="E71" s="17"/>
      <c r="F71" s="17">
        <v>12301.224</v>
      </c>
      <c r="G71" s="27">
        <f>F71+E71</f>
        <v>12301.224</v>
      </c>
      <c r="H71" s="27"/>
      <c r="I71" s="27"/>
      <c r="J71" s="27"/>
      <c r="K71" s="27"/>
      <c r="L71" s="27"/>
    </row>
    <row r="72" spans="1:13" s="35" customFormat="1">
      <c r="A72" s="23">
        <v>21</v>
      </c>
      <c r="B72" s="24" t="s">
        <v>45</v>
      </c>
      <c r="C72" s="25">
        <v>0</v>
      </c>
      <c r="D72" s="25">
        <v>406821</v>
      </c>
      <c r="E72" s="25">
        <v>572330</v>
      </c>
      <c r="F72" s="25">
        <v>394520</v>
      </c>
      <c r="G72" s="25">
        <f>SUM(C72:F72)</f>
        <v>1373671</v>
      </c>
      <c r="H72" s="26" t="s">
        <v>206</v>
      </c>
      <c r="I72" s="26">
        <v>628.82278225806442</v>
      </c>
      <c r="J72" s="26">
        <v>884.64986559139777</v>
      </c>
      <c r="K72" s="26">
        <v>609.80913978494618</v>
      </c>
      <c r="L72" s="26">
        <f>H72+I72+J72+K72</f>
        <v>2123.2817876344084</v>
      </c>
    </row>
    <row r="73" spans="1:13" s="35" customFormat="1">
      <c r="A73" s="34"/>
      <c r="B73" s="34" t="s">
        <v>114</v>
      </c>
      <c r="C73" s="17"/>
      <c r="D73" s="17"/>
      <c r="E73" s="17">
        <v>572330</v>
      </c>
      <c r="F73" s="17">
        <v>173588.8</v>
      </c>
      <c r="G73" s="27">
        <f>E73+F73</f>
        <v>745918.8</v>
      </c>
      <c r="H73" s="27"/>
      <c r="I73" s="27"/>
      <c r="J73" s="27">
        <v>884.64986559139777</v>
      </c>
      <c r="K73" s="27">
        <v>268.31602150537634</v>
      </c>
      <c r="L73" s="27">
        <f>H73+I73+J73+K73</f>
        <v>1152.9658870967742</v>
      </c>
    </row>
    <row r="74" spans="1:13" s="35" customFormat="1">
      <c r="A74" s="34"/>
      <c r="B74" s="34" t="s">
        <v>112</v>
      </c>
      <c r="C74" s="17"/>
      <c r="D74" s="17"/>
      <c r="E74" s="17">
        <v>0</v>
      </c>
      <c r="F74" s="17">
        <v>220931.20000000001</v>
      </c>
      <c r="G74" s="27">
        <f>E74+F74</f>
        <v>220931.20000000001</v>
      </c>
      <c r="H74" s="27"/>
      <c r="I74" s="27"/>
      <c r="J74" s="27"/>
      <c r="K74" s="27">
        <v>341.49311827956984</v>
      </c>
      <c r="L74" s="27">
        <f>H74+I74+J74+K74</f>
        <v>341.49311827956984</v>
      </c>
    </row>
    <row r="75" spans="1:13" s="35" customFormat="1">
      <c r="A75" s="18">
        <v>22</v>
      </c>
      <c r="B75" s="19" t="s">
        <v>47</v>
      </c>
      <c r="C75" s="20">
        <v>58387</v>
      </c>
      <c r="D75" s="20">
        <v>0</v>
      </c>
      <c r="E75" s="20">
        <v>2234029</v>
      </c>
      <c r="F75" s="20">
        <v>669077</v>
      </c>
      <c r="G75" s="20">
        <f>SUM(C75:F75)</f>
        <v>2961493</v>
      </c>
      <c r="H75" s="21">
        <v>90.248723118279571</v>
      </c>
      <c r="I75" s="21" t="s">
        <v>206</v>
      </c>
      <c r="J75" s="21">
        <v>3453.1362231182793</v>
      </c>
      <c r="K75" s="21">
        <v>1034.1915994623655</v>
      </c>
      <c r="L75" s="21">
        <f>H75+I75+J75+K75</f>
        <v>4577.5765456989247</v>
      </c>
    </row>
    <row r="76" spans="1:13" s="35" customFormat="1">
      <c r="A76" s="34"/>
      <c r="B76" s="34" t="s">
        <v>115</v>
      </c>
      <c r="C76" s="17">
        <v>58387</v>
      </c>
      <c r="D76" s="17">
        <v>0</v>
      </c>
      <c r="E76" s="17">
        <v>2234029</v>
      </c>
      <c r="F76" s="17">
        <v>669077</v>
      </c>
      <c r="G76" s="27">
        <f>F76+E76+C76</f>
        <v>2961493</v>
      </c>
      <c r="H76" s="27">
        <v>90.248723118279571</v>
      </c>
      <c r="I76" s="27"/>
      <c r="J76" s="27">
        <v>3453.1362231182793</v>
      </c>
      <c r="K76" s="27">
        <v>1034.1915994623655</v>
      </c>
      <c r="L76" s="27">
        <f>L75</f>
        <v>4577.5765456989247</v>
      </c>
    </row>
    <row r="77" spans="1:13" s="35" customFormat="1">
      <c r="A77" s="23">
        <v>23</v>
      </c>
      <c r="B77" s="24" t="s">
        <v>49</v>
      </c>
      <c r="C77" s="25">
        <v>746800</v>
      </c>
      <c r="D77" s="25">
        <v>7430</v>
      </c>
      <c r="E77" s="25">
        <v>420157</v>
      </c>
      <c r="F77" s="25">
        <v>412926</v>
      </c>
      <c r="G77" s="25">
        <f>SUM(C77:F77)</f>
        <v>1587313</v>
      </c>
      <c r="H77" s="26">
        <v>1154.3279569892472</v>
      </c>
      <c r="I77" s="26">
        <v>11.484543010752686</v>
      </c>
      <c r="J77" s="26">
        <v>649.4362231182796</v>
      </c>
      <c r="K77" s="26">
        <v>638.25927419354832</v>
      </c>
      <c r="L77" s="26">
        <f>H77+I77+J77+K77</f>
        <v>2453.5079973118277</v>
      </c>
    </row>
    <row r="78" spans="1:13" s="35" customFormat="1">
      <c r="A78" s="34"/>
      <c r="B78" s="34" t="s">
        <v>116</v>
      </c>
      <c r="C78" s="17">
        <v>746800</v>
      </c>
      <c r="D78" s="17">
        <v>7430</v>
      </c>
      <c r="E78" s="17">
        <v>75628.259999999995</v>
      </c>
      <c r="F78" s="17">
        <v>35511.635999999999</v>
      </c>
      <c r="G78" s="27">
        <f>C78+D78+E78+F78</f>
        <v>865369.89599999995</v>
      </c>
      <c r="H78" s="27">
        <v>1154.3279569892472</v>
      </c>
      <c r="I78" s="27">
        <v>11.484543010752686</v>
      </c>
      <c r="J78" s="27">
        <v>116.89852016129031</v>
      </c>
      <c r="K78" s="27">
        <v>54.890297580645154</v>
      </c>
      <c r="L78" s="27">
        <f>SUM(H78:K78)</f>
        <v>1337.6013177419354</v>
      </c>
    </row>
    <row r="79" spans="1:13" s="35" customFormat="1">
      <c r="A79" s="34"/>
      <c r="B79" s="34" t="s">
        <v>117</v>
      </c>
      <c r="C79" s="17"/>
      <c r="D79" s="17"/>
      <c r="E79" s="17">
        <v>344528.74</v>
      </c>
      <c r="F79" s="17">
        <v>377414.364</v>
      </c>
      <c r="G79" s="27">
        <f>C79+D79+E79+F79</f>
        <v>721943.10400000005</v>
      </c>
      <c r="H79" s="27"/>
      <c r="I79" s="27"/>
      <c r="J79" s="27">
        <v>532.53770295698916</v>
      </c>
      <c r="K79" s="27">
        <v>583.36897661290323</v>
      </c>
      <c r="L79" s="27">
        <f>SUM(H79:K79)</f>
        <v>1115.9066795698923</v>
      </c>
    </row>
    <row r="80" spans="1:13" s="35" customFormat="1">
      <c r="A80" s="23">
        <v>24</v>
      </c>
      <c r="B80" s="24" t="s">
        <v>51</v>
      </c>
      <c r="C80" s="25">
        <v>0</v>
      </c>
      <c r="D80" s="25">
        <v>0</v>
      </c>
      <c r="E80" s="25">
        <v>471620</v>
      </c>
      <c r="F80" s="25">
        <v>479096</v>
      </c>
      <c r="G80" s="25">
        <f>SUM(C80:F80)</f>
        <v>950716</v>
      </c>
      <c r="H80" s="26" t="s">
        <v>206</v>
      </c>
      <c r="I80" s="26" t="s">
        <v>206</v>
      </c>
      <c r="J80" s="26">
        <v>728.98252688172033</v>
      </c>
      <c r="K80" s="26">
        <v>740.53817204301072</v>
      </c>
      <c r="L80" s="26">
        <f t="shared" ref="L80:L95" si="11">H80+I80+J80+K80</f>
        <v>1469.5206989247311</v>
      </c>
    </row>
    <row r="81" spans="1:12" s="35" customFormat="1">
      <c r="A81" s="34"/>
      <c r="B81" s="34" t="s">
        <v>118</v>
      </c>
      <c r="C81" s="17"/>
      <c r="D81" s="17"/>
      <c r="E81" s="17">
        <v>471620</v>
      </c>
      <c r="F81" s="17">
        <v>479096</v>
      </c>
      <c r="G81" s="17">
        <f>SUM(C81:F81)</f>
        <v>950716</v>
      </c>
      <c r="H81" s="27"/>
      <c r="I81" s="27"/>
      <c r="J81" s="27">
        <v>728.98252688172033</v>
      </c>
      <c r="K81" s="27">
        <v>740.53817204301072</v>
      </c>
      <c r="L81" s="27">
        <f t="shared" si="11"/>
        <v>1469.5206989247311</v>
      </c>
    </row>
    <row r="82" spans="1:12" s="35" customFormat="1">
      <c r="A82" s="23">
        <v>25</v>
      </c>
      <c r="B82" s="24" t="s">
        <v>52</v>
      </c>
      <c r="C82" s="25">
        <v>284365</v>
      </c>
      <c r="D82" s="25">
        <v>0</v>
      </c>
      <c r="E82" s="25">
        <v>1699677</v>
      </c>
      <c r="F82" s="25">
        <v>837754</v>
      </c>
      <c r="G82" s="25">
        <f t="shared" ref="G82:G89" si="12">SUM(C82:F82)</f>
        <v>2821796</v>
      </c>
      <c r="H82" s="26">
        <v>439.54267473118273</v>
      </c>
      <c r="I82" s="26" t="s">
        <v>206</v>
      </c>
      <c r="J82" s="26">
        <v>2627.1889112903227</v>
      </c>
      <c r="K82" s="26">
        <v>1294.9154569892471</v>
      </c>
      <c r="L82" s="26">
        <f t="shared" si="11"/>
        <v>4361.6470430107529</v>
      </c>
    </row>
    <row r="83" spans="1:12" s="35" customFormat="1">
      <c r="A83" s="34"/>
      <c r="B83" s="34" t="s">
        <v>119</v>
      </c>
      <c r="C83" s="17">
        <v>284365</v>
      </c>
      <c r="D83" s="17"/>
      <c r="E83" s="17">
        <v>311041</v>
      </c>
      <c r="F83" s="17">
        <v>428930</v>
      </c>
      <c r="G83" s="27">
        <f t="shared" si="12"/>
        <v>1024336</v>
      </c>
      <c r="H83" s="27">
        <v>439.54267473118273</v>
      </c>
      <c r="I83" s="27"/>
      <c r="J83" s="27">
        <v>480.77573924731178</v>
      </c>
      <c r="K83" s="27">
        <v>662.99663978494618</v>
      </c>
      <c r="L83" s="27">
        <f t="shared" si="11"/>
        <v>1583.3150537634406</v>
      </c>
    </row>
    <row r="84" spans="1:12" s="35" customFormat="1">
      <c r="A84" s="34"/>
      <c r="B84" s="34" t="s">
        <v>120</v>
      </c>
      <c r="C84" s="17"/>
      <c r="D84" s="17"/>
      <c r="E84" s="17">
        <v>990912</v>
      </c>
      <c r="F84" s="17">
        <v>408824</v>
      </c>
      <c r="G84" s="27">
        <f t="shared" si="12"/>
        <v>1399736</v>
      </c>
      <c r="H84" s="27"/>
      <c r="I84" s="27"/>
      <c r="J84" s="27">
        <v>1531.6516129032257</v>
      </c>
      <c r="K84" s="27">
        <v>631.91881720430104</v>
      </c>
      <c r="L84" s="27">
        <f t="shared" si="11"/>
        <v>2163.5704301075266</v>
      </c>
    </row>
    <row r="85" spans="1:12" s="35" customFormat="1">
      <c r="A85" s="34"/>
      <c r="B85" s="34" t="s">
        <v>121</v>
      </c>
      <c r="C85" s="17"/>
      <c r="D85" s="17"/>
      <c r="E85" s="17">
        <v>20396</v>
      </c>
      <c r="F85" s="17"/>
      <c r="G85" s="27">
        <f t="shared" si="12"/>
        <v>20396</v>
      </c>
      <c r="H85" s="27"/>
      <c r="I85" s="27"/>
      <c r="J85" s="27">
        <v>31.526075268817202</v>
      </c>
      <c r="K85" s="27"/>
      <c r="L85" s="27">
        <f t="shared" si="11"/>
        <v>31.526075268817202</v>
      </c>
    </row>
    <row r="86" spans="1:12" s="35" customFormat="1">
      <c r="A86" s="34"/>
      <c r="B86" s="34" t="s">
        <v>122</v>
      </c>
      <c r="C86" s="17"/>
      <c r="D86" s="17"/>
      <c r="E86" s="17">
        <v>367130</v>
      </c>
      <c r="F86" s="17"/>
      <c r="G86" s="27">
        <f t="shared" si="12"/>
        <v>367130</v>
      </c>
      <c r="H86" s="27"/>
      <c r="I86" s="27"/>
      <c r="J86" s="27">
        <v>567.47244623655911</v>
      </c>
      <c r="K86" s="27"/>
      <c r="L86" s="27">
        <f t="shared" si="11"/>
        <v>567.47244623655911</v>
      </c>
    </row>
    <row r="87" spans="1:12" s="35" customFormat="1">
      <c r="A87" s="34"/>
      <c r="B87" s="34" t="s">
        <v>123</v>
      </c>
      <c r="C87" s="17"/>
      <c r="D87" s="17"/>
      <c r="E87" s="17">
        <v>8498</v>
      </c>
      <c r="F87" s="17"/>
      <c r="G87" s="27">
        <f t="shared" si="12"/>
        <v>8498</v>
      </c>
      <c r="H87" s="27"/>
      <c r="I87" s="27"/>
      <c r="J87" s="27">
        <v>13.135349462365591</v>
      </c>
      <c r="K87" s="27"/>
      <c r="L87" s="27">
        <f t="shared" si="11"/>
        <v>13.135349462365591</v>
      </c>
    </row>
    <row r="88" spans="1:12" s="35" customFormat="1">
      <c r="A88" s="34"/>
      <c r="B88" s="34" t="s">
        <v>124</v>
      </c>
      <c r="C88" s="17"/>
      <c r="D88" s="17"/>
      <c r="E88" s="17">
        <v>1700</v>
      </c>
      <c r="F88" s="17"/>
      <c r="G88" s="27"/>
      <c r="H88" s="27"/>
      <c r="I88" s="27"/>
      <c r="J88" s="27">
        <v>2.627688172043011</v>
      </c>
      <c r="K88" s="27"/>
      <c r="L88" s="27">
        <f t="shared" si="11"/>
        <v>2.627688172043011</v>
      </c>
    </row>
    <row r="89" spans="1:12" s="35" customFormat="1">
      <c r="A89" s="23">
        <v>26</v>
      </c>
      <c r="B89" s="24" t="s">
        <v>54</v>
      </c>
      <c r="C89" s="25">
        <v>529845</v>
      </c>
      <c r="D89" s="25">
        <v>0</v>
      </c>
      <c r="E89" s="25">
        <v>2297936</v>
      </c>
      <c r="F89" s="25">
        <v>718751</v>
      </c>
      <c r="G89" s="25">
        <f t="shared" si="12"/>
        <v>3546532</v>
      </c>
      <c r="H89" s="26">
        <v>818.98084677419342</v>
      </c>
      <c r="I89" s="26" t="s">
        <v>206</v>
      </c>
      <c r="J89" s="26">
        <v>3551.9172043010749</v>
      </c>
      <c r="K89" s="26">
        <v>1110.9726478494624</v>
      </c>
      <c r="L89" s="26">
        <f t="shared" si="11"/>
        <v>5481.8706989247303</v>
      </c>
    </row>
    <row r="90" spans="1:12" s="35" customFormat="1">
      <c r="A90" s="34"/>
      <c r="B90" s="34" t="s">
        <v>125</v>
      </c>
      <c r="C90" s="17"/>
      <c r="D90" s="17"/>
      <c r="E90" s="17">
        <v>1154023</v>
      </c>
      <c r="F90" s="17">
        <v>467332</v>
      </c>
      <c r="G90" s="27">
        <f t="shared" ref="G90:G96" si="13">SUM(C90:F90)</f>
        <v>1621355</v>
      </c>
      <c r="H90" s="27"/>
      <c r="I90" s="27"/>
      <c r="J90" s="27">
        <v>1783.7721102150535</v>
      </c>
      <c r="K90" s="27">
        <v>722.35456989247302</v>
      </c>
      <c r="L90" s="27">
        <f t="shared" si="11"/>
        <v>2506.1266801075267</v>
      </c>
    </row>
    <row r="91" spans="1:12" s="35" customFormat="1">
      <c r="A91" s="34"/>
      <c r="B91" s="34" t="s">
        <v>126</v>
      </c>
      <c r="C91" s="17"/>
      <c r="D91" s="17"/>
      <c r="E91" s="17">
        <v>787043</v>
      </c>
      <c r="F91" s="17">
        <v>195500</v>
      </c>
      <c r="G91" s="27">
        <f t="shared" si="13"/>
        <v>982543</v>
      </c>
      <c r="H91" s="27"/>
      <c r="I91" s="27"/>
      <c r="J91" s="27">
        <v>1216.5315188172042</v>
      </c>
      <c r="K91" s="27">
        <v>302.18413978494618</v>
      </c>
      <c r="L91" s="27">
        <f t="shared" si="11"/>
        <v>1518.7156586021504</v>
      </c>
    </row>
    <row r="92" spans="1:12" s="35" customFormat="1">
      <c r="A92" s="34"/>
      <c r="B92" s="34" t="s">
        <v>127</v>
      </c>
      <c r="C92" s="17"/>
      <c r="D92" s="17"/>
      <c r="E92" s="17">
        <v>240824</v>
      </c>
      <c r="F92" s="17">
        <v>2013</v>
      </c>
      <c r="G92" s="27">
        <f t="shared" si="13"/>
        <v>242837</v>
      </c>
      <c r="H92" s="27"/>
      <c r="I92" s="27"/>
      <c r="J92" s="27">
        <v>372.24139784946232</v>
      </c>
      <c r="K92" s="27">
        <v>3.1114919354838708</v>
      </c>
      <c r="L92" s="27">
        <f t="shared" si="11"/>
        <v>375.35288978494617</v>
      </c>
    </row>
    <row r="93" spans="1:12" s="35" customFormat="1">
      <c r="A93" s="34"/>
      <c r="B93" s="34" t="s">
        <v>128</v>
      </c>
      <c r="C93" s="17"/>
      <c r="D93" s="17"/>
      <c r="E93" s="17">
        <v>19992</v>
      </c>
      <c r="F93" s="17"/>
      <c r="G93" s="27">
        <f t="shared" si="13"/>
        <v>19992</v>
      </c>
      <c r="H93" s="27"/>
      <c r="I93" s="27"/>
      <c r="J93" s="27">
        <v>30.901612903225804</v>
      </c>
      <c r="K93" s="27"/>
      <c r="L93" s="27">
        <f t="shared" si="11"/>
        <v>30.901612903225804</v>
      </c>
    </row>
    <row r="94" spans="1:12" s="35" customFormat="1">
      <c r="A94" s="34"/>
      <c r="B94" s="34" t="s">
        <v>129</v>
      </c>
      <c r="C94" s="17"/>
      <c r="D94" s="17"/>
      <c r="E94" s="17">
        <v>35388</v>
      </c>
      <c r="F94" s="17">
        <v>29253</v>
      </c>
      <c r="G94" s="27">
        <f t="shared" si="13"/>
        <v>64641</v>
      </c>
      <c r="H94" s="27"/>
      <c r="I94" s="27"/>
      <c r="J94" s="27">
        <v>54.699193548387093</v>
      </c>
      <c r="K94" s="27">
        <v>45.216330645161285</v>
      </c>
      <c r="L94" s="27">
        <f t="shared" si="11"/>
        <v>99.915524193548379</v>
      </c>
    </row>
    <row r="95" spans="1:12" s="35" customFormat="1">
      <c r="A95" s="34"/>
      <c r="B95" s="34" t="s">
        <v>130</v>
      </c>
      <c r="C95" s="17"/>
      <c r="D95" s="17"/>
      <c r="E95" s="17">
        <v>60666</v>
      </c>
      <c r="F95" s="17">
        <v>24653</v>
      </c>
      <c r="G95" s="27">
        <f t="shared" si="13"/>
        <v>85319</v>
      </c>
      <c r="H95" s="27"/>
      <c r="I95" s="27"/>
      <c r="J95" s="27">
        <v>93.77137096774193</v>
      </c>
      <c r="K95" s="27">
        <v>38.106115591397845</v>
      </c>
      <c r="L95" s="27">
        <f t="shared" si="11"/>
        <v>131.87748655913978</v>
      </c>
    </row>
    <row r="96" spans="1:12" s="35" customFormat="1">
      <c r="A96" s="23">
        <v>27</v>
      </c>
      <c r="B96" s="24" t="s">
        <v>55</v>
      </c>
      <c r="C96" s="25">
        <v>390475</v>
      </c>
      <c r="D96" s="25">
        <v>0</v>
      </c>
      <c r="E96" s="25">
        <v>556181</v>
      </c>
      <c r="F96" s="25">
        <v>502315</v>
      </c>
      <c r="G96" s="25">
        <f t="shared" si="13"/>
        <v>1448971</v>
      </c>
      <c r="H96" s="26">
        <v>603.55678763440858</v>
      </c>
      <c r="I96" s="26" t="s">
        <v>206</v>
      </c>
      <c r="J96" s="26">
        <v>859.68837365591389</v>
      </c>
      <c r="K96" s="26">
        <v>776.42775537634395</v>
      </c>
      <c r="L96" s="26">
        <f>H96+I96+J96+K96</f>
        <v>2239.6729166666664</v>
      </c>
    </row>
    <row r="97" spans="1:12" s="35" customFormat="1">
      <c r="A97" s="34"/>
      <c r="B97" s="34" t="s">
        <v>131</v>
      </c>
      <c r="C97" s="17">
        <v>390475</v>
      </c>
      <c r="D97" s="17">
        <v>0</v>
      </c>
      <c r="E97" s="17">
        <v>556181</v>
      </c>
      <c r="F97" s="17">
        <v>502315</v>
      </c>
      <c r="G97" s="27">
        <f>C97+D97+E97+F97</f>
        <v>1448971</v>
      </c>
      <c r="H97" s="27">
        <v>603.55678763440858</v>
      </c>
      <c r="I97" s="27"/>
      <c r="J97" s="27">
        <v>859.68837365591389</v>
      </c>
      <c r="K97" s="27">
        <v>776.42775537634395</v>
      </c>
      <c r="L97" s="27">
        <f>H97+I97+J97+K97</f>
        <v>2239.6729166666664</v>
      </c>
    </row>
    <row r="98" spans="1:12" s="35" customFormat="1">
      <c r="A98" s="23">
        <v>28</v>
      </c>
      <c r="B98" s="24" t="s">
        <v>57</v>
      </c>
      <c r="C98" s="25">
        <v>420006</v>
      </c>
      <c r="D98" s="25">
        <v>0</v>
      </c>
      <c r="E98" s="25">
        <v>1200523</v>
      </c>
      <c r="F98" s="25">
        <v>496036</v>
      </c>
      <c r="G98" s="25">
        <f>SUM(C98:F98)</f>
        <v>2116565</v>
      </c>
      <c r="H98" s="26">
        <v>649.20282258064503</v>
      </c>
      <c r="I98" s="26" t="s">
        <v>206</v>
      </c>
      <c r="J98" s="26">
        <v>1855.6471102150535</v>
      </c>
      <c r="K98" s="26">
        <v>766.72231182795701</v>
      </c>
      <c r="L98" s="26">
        <f>H98+I98+J98+K98</f>
        <v>3271.5722446236559</v>
      </c>
    </row>
    <row r="99" spans="1:12" s="35" customFormat="1">
      <c r="A99" s="34"/>
      <c r="B99" s="34" t="s">
        <v>132</v>
      </c>
      <c r="C99" s="17">
        <v>420006</v>
      </c>
      <c r="D99" s="17"/>
      <c r="E99" s="17">
        <v>1124890</v>
      </c>
      <c r="F99" s="17">
        <v>496036</v>
      </c>
      <c r="G99" s="27">
        <f>SUM(C99:F99)</f>
        <v>2040932</v>
      </c>
      <c r="H99" s="27">
        <v>649.20282258064503</v>
      </c>
      <c r="I99" s="27"/>
      <c r="J99" s="27">
        <v>1738.7412634408602</v>
      </c>
      <c r="K99" s="27">
        <v>766.72231182795701</v>
      </c>
      <c r="L99" s="27">
        <f t="shared" ref="L99:L113" si="14">H99+I99+J99+K99</f>
        <v>3154.6663978494626</v>
      </c>
    </row>
    <row r="100" spans="1:12" s="35" customFormat="1">
      <c r="A100" s="34"/>
      <c r="B100" s="34" t="s">
        <v>77</v>
      </c>
      <c r="C100" s="17"/>
      <c r="D100" s="17"/>
      <c r="E100" s="17">
        <v>75633</v>
      </c>
      <c r="F100" s="17"/>
      <c r="G100" s="27">
        <f>SUM(C100:F100)</f>
        <v>75633</v>
      </c>
      <c r="H100" s="27"/>
      <c r="I100" s="27"/>
      <c r="J100" s="27">
        <v>116.90584677419353</v>
      </c>
      <c r="K100" s="27"/>
      <c r="L100" s="27">
        <f t="shared" si="14"/>
        <v>116.90584677419353</v>
      </c>
    </row>
    <row r="101" spans="1:12" s="35" customFormat="1">
      <c r="A101" s="23">
        <v>29</v>
      </c>
      <c r="B101" s="24" t="s">
        <v>58</v>
      </c>
      <c r="C101" s="25">
        <v>6406</v>
      </c>
      <c r="D101" s="25">
        <v>0</v>
      </c>
      <c r="E101" s="25">
        <v>2825670</v>
      </c>
      <c r="F101" s="25">
        <v>1506921</v>
      </c>
      <c r="G101" s="25">
        <f>SUM(C101:F101)</f>
        <v>4338997</v>
      </c>
      <c r="H101" s="26">
        <v>9.9017473118279558</v>
      </c>
      <c r="I101" s="26" t="s">
        <v>206</v>
      </c>
      <c r="J101" s="26">
        <v>4367.635080645161</v>
      </c>
      <c r="K101" s="26">
        <v>2329.2461693548385</v>
      </c>
      <c r="L101" s="26">
        <f>H101+I101+J101+K101</f>
        <v>6706.7829973118278</v>
      </c>
    </row>
    <row r="102" spans="1:12" s="35" customFormat="1">
      <c r="A102" s="34"/>
      <c r="B102" s="34" t="s">
        <v>133</v>
      </c>
      <c r="C102" s="17"/>
      <c r="D102" s="17"/>
      <c r="E102" s="17">
        <v>2825670</v>
      </c>
      <c r="F102" s="17">
        <v>1506921</v>
      </c>
      <c r="G102" s="17">
        <f>G101</f>
        <v>4338997</v>
      </c>
      <c r="H102" s="27"/>
      <c r="I102" s="27"/>
      <c r="J102" s="27">
        <v>4367.635080645161</v>
      </c>
      <c r="K102" s="27">
        <v>2329.2461693548385</v>
      </c>
      <c r="L102" s="27">
        <f t="shared" si="14"/>
        <v>6696.8812499999995</v>
      </c>
    </row>
    <row r="103" spans="1:12" s="35" customFormat="1">
      <c r="A103" s="23">
        <v>30</v>
      </c>
      <c r="B103" s="24" t="s">
        <v>60</v>
      </c>
      <c r="C103" s="25">
        <v>5300</v>
      </c>
      <c r="D103" s="25">
        <v>0</v>
      </c>
      <c r="E103" s="25">
        <v>600008</v>
      </c>
      <c r="F103" s="36">
        <v>471274</v>
      </c>
      <c r="G103" s="25">
        <f>SUM(C103:F103)</f>
        <v>1076582</v>
      </c>
      <c r="H103" s="26">
        <v>8.1922043010752681</v>
      </c>
      <c r="I103" s="26" t="s">
        <v>206</v>
      </c>
      <c r="J103" s="26">
        <v>927.43172043010748</v>
      </c>
      <c r="K103" s="26">
        <v>728.44771505376332</v>
      </c>
      <c r="L103" s="26">
        <f t="shared" si="14"/>
        <v>1664.071639784946</v>
      </c>
    </row>
    <row r="104" spans="1:12" s="35" customFormat="1">
      <c r="A104" s="34"/>
      <c r="B104" s="34" t="s">
        <v>134</v>
      </c>
      <c r="C104" s="17"/>
      <c r="D104" s="17"/>
      <c r="E104" s="17">
        <v>600008</v>
      </c>
      <c r="F104" s="17">
        <v>471274</v>
      </c>
      <c r="G104" s="27">
        <f>E104+F104</f>
        <v>1071282</v>
      </c>
      <c r="H104" s="27"/>
      <c r="I104" s="27"/>
      <c r="J104" s="27">
        <v>927.43172043010748</v>
      </c>
      <c r="K104" s="27">
        <v>728.44771505376332</v>
      </c>
      <c r="L104" s="27">
        <f t="shared" si="14"/>
        <v>1655.8794354838708</v>
      </c>
    </row>
    <row r="105" spans="1:12" s="35" customFormat="1">
      <c r="A105" s="18">
        <v>31</v>
      </c>
      <c r="B105" s="19" t="s">
        <v>62</v>
      </c>
      <c r="C105" s="20">
        <v>457405</v>
      </c>
      <c r="D105" s="20">
        <v>81893</v>
      </c>
      <c r="E105" s="20">
        <v>4079700</v>
      </c>
      <c r="F105" s="20">
        <v>1553126</v>
      </c>
      <c r="G105" s="20">
        <f>SUM(C105:F105)</f>
        <v>6172124</v>
      </c>
      <c r="H105" s="21">
        <v>707.01041666666652</v>
      </c>
      <c r="I105" s="21">
        <v>126.58192204301075</v>
      </c>
      <c r="J105" s="21">
        <v>6305.9879032258059</v>
      </c>
      <c r="K105" s="21">
        <v>2400.6651881720431</v>
      </c>
      <c r="L105" s="21">
        <f t="shared" si="14"/>
        <v>9540.2454301075268</v>
      </c>
    </row>
    <row r="106" spans="1:12" s="35" customFormat="1">
      <c r="A106" s="34"/>
      <c r="B106" s="34" t="s">
        <v>135</v>
      </c>
      <c r="C106" s="17">
        <v>457405</v>
      </c>
      <c r="D106" s="17">
        <v>81893</v>
      </c>
      <c r="E106" s="17">
        <v>4079700</v>
      </c>
      <c r="F106" s="17">
        <v>1553126</v>
      </c>
      <c r="G106" s="27">
        <f>C106+D106+E106+F106</f>
        <v>6172124</v>
      </c>
      <c r="H106" s="27">
        <v>707.01041666666652</v>
      </c>
      <c r="I106" s="27"/>
      <c r="J106" s="27">
        <v>6305.9879032258059</v>
      </c>
      <c r="K106" s="27">
        <v>2400.6651881720431</v>
      </c>
      <c r="L106" s="27">
        <f t="shared" si="14"/>
        <v>9413.6635080645156</v>
      </c>
    </row>
    <row r="107" spans="1:12" s="35" customFormat="1">
      <c r="A107" s="23">
        <v>32</v>
      </c>
      <c r="B107" s="24" t="s">
        <v>64</v>
      </c>
      <c r="C107" s="25">
        <v>0</v>
      </c>
      <c r="D107" s="25">
        <v>0</v>
      </c>
      <c r="E107" s="25">
        <v>333754</v>
      </c>
      <c r="F107" s="37">
        <v>74656</v>
      </c>
      <c r="G107" s="25">
        <f>SUM(C107:F107)</f>
        <v>408410</v>
      </c>
      <c r="H107" s="26" t="s">
        <v>206</v>
      </c>
      <c r="I107" s="26" t="s">
        <v>206</v>
      </c>
      <c r="J107" s="26">
        <v>515.88319892473112</v>
      </c>
      <c r="K107" s="26">
        <v>115.39569892473118</v>
      </c>
      <c r="L107" s="26">
        <f t="shared" si="14"/>
        <v>631.27889784946228</v>
      </c>
    </row>
    <row r="108" spans="1:12" s="35" customFormat="1" ht="30">
      <c r="A108" s="34"/>
      <c r="B108" s="38" t="s">
        <v>136</v>
      </c>
      <c r="C108" s="17"/>
      <c r="D108" s="17"/>
      <c r="E108" s="17">
        <v>333754</v>
      </c>
      <c r="F108" s="17">
        <v>74656</v>
      </c>
      <c r="G108" s="27">
        <f>SUM(C108:F108)</f>
        <v>408410</v>
      </c>
      <c r="H108" s="27"/>
      <c r="I108" s="27"/>
      <c r="J108" s="27">
        <v>515.88319892473112</v>
      </c>
      <c r="K108" s="27">
        <v>115.39569892473118</v>
      </c>
      <c r="L108" s="27">
        <f t="shared" si="14"/>
        <v>631.27889784946228</v>
      </c>
    </row>
    <row r="109" spans="1:12" s="35" customFormat="1">
      <c r="A109" s="18">
        <v>33</v>
      </c>
      <c r="B109" s="19" t="s">
        <v>66</v>
      </c>
      <c r="C109" s="20">
        <v>194226</v>
      </c>
      <c r="D109" s="20">
        <v>0</v>
      </c>
      <c r="E109" s="20">
        <v>82867</v>
      </c>
      <c r="F109" s="20">
        <v>89354</v>
      </c>
      <c r="G109" s="20">
        <f>SUM(C109:F109)</f>
        <v>366447</v>
      </c>
      <c r="H109" s="21">
        <v>300.21491935483868</v>
      </c>
      <c r="I109" s="21" t="s">
        <v>206</v>
      </c>
      <c r="J109" s="21">
        <v>128.0874327956989</v>
      </c>
      <c r="K109" s="21">
        <v>138.11438172043009</v>
      </c>
      <c r="L109" s="21">
        <f t="shared" si="14"/>
        <v>566.41673387096762</v>
      </c>
    </row>
    <row r="110" spans="1:12" s="35" customFormat="1">
      <c r="A110" s="34"/>
      <c r="B110" s="34" t="s">
        <v>137</v>
      </c>
      <c r="C110" s="17">
        <v>194226</v>
      </c>
      <c r="D110" s="17"/>
      <c r="E110" s="17">
        <v>82867</v>
      </c>
      <c r="F110" s="17">
        <v>89354</v>
      </c>
      <c r="G110" s="27">
        <f t="shared" ref="G110" si="15">G109</f>
        <v>366447</v>
      </c>
      <c r="H110" s="27">
        <v>300.21491935483868</v>
      </c>
      <c r="I110" s="27"/>
      <c r="J110" s="27">
        <v>128.0874327956989</v>
      </c>
      <c r="K110" s="27">
        <v>138.11438172043009</v>
      </c>
      <c r="L110" s="27">
        <f t="shared" si="14"/>
        <v>566.41673387096762</v>
      </c>
    </row>
    <row r="111" spans="1:12" s="35" customFormat="1">
      <c r="A111" s="23">
        <v>34</v>
      </c>
      <c r="B111" s="24" t="s">
        <v>68</v>
      </c>
      <c r="C111" s="25">
        <v>0</v>
      </c>
      <c r="D111" s="25">
        <v>0</v>
      </c>
      <c r="E111" s="25">
        <v>205001</v>
      </c>
      <c r="F111" s="25">
        <v>44133</v>
      </c>
      <c r="G111" s="25">
        <f t="shared" ref="G111:G116" si="16">SUM(C111:F111)</f>
        <v>249134</v>
      </c>
      <c r="H111" s="26" t="s">
        <v>206</v>
      </c>
      <c r="I111" s="26" t="s">
        <v>206</v>
      </c>
      <c r="J111" s="26">
        <v>316.86982526881718</v>
      </c>
      <c r="K111" s="26">
        <v>68.216330645161293</v>
      </c>
      <c r="L111" s="26">
        <f t="shared" si="14"/>
        <v>385.08615591397847</v>
      </c>
    </row>
    <row r="112" spans="1:12" s="35" customFormat="1" ht="30">
      <c r="A112" s="34"/>
      <c r="B112" s="38" t="s">
        <v>138</v>
      </c>
      <c r="C112" s="17"/>
      <c r="D112" s="17"/>
      <c r="E112" s="17">
        <v>49200.24</v>
      </c>
      <c r="F112" s="17">
        <v>2692.1129999999998</v>
      </c>
      <c r="G112" s="27">
        <f t="shared" si="16"/>
        <v>51892.352999999996</v>
      </c>
      <c r="H112" s="27"/>
      <c r="I112" s="27"/>
      <c r="J112" s="27">
        <v>76.048758064516122</v>
      </c>
      <c r="K112" s="27">
        <v>4.161196169354838</v>
      </c>
      <c r="L112" s="27">
        <f t="shared" si="14"/>
        <v>80.20995423387096</v>
      </c>
    </row>
    <row r="113" spans="1:12" s="35" customFormat="1">
      <c r="A113" s="34"/>
      <c r="B113" s="34" t="s">
        <v>139</v>
      </c>
      <c r="C113" s="17"/>
      <c r="D113" s="17"/>
      <c r="E113" s="17">
        <v>155800.76</v>
      </c>
      <c r="F113" s="17">
        <v>41440.887000000002</v>
      </c>
      <c r="G113" s="27">
        <f t="shared" si="16"/>
        <v>197241.647</v>
      </c>
      <c r="H113" s="27"/>
      <c r="I113" s="27"/>
      <c r="J113" s="27">
        <v>240.82106720430107</v>
      </c>
      <c r="K113" s="27">
        <v>64.055134475806454</v>
      </c>
      <c r="L113" s="27">
        <f t="shared" si="14"/>
        <v>304.87620168010756</v>
      </c>
    </row>
    <row r="114" spans="1:12" s="35" customFormat="1">
      <c r="A114" s="23">
        <v>35</v>
      </c>
      <c r="B114" s="24" t="s">
        <v>70</v>
      </c>
      <c r="C114" s="25">
        <v>0</v>
      </c>
      <c r="D114" s="25">
        <v>155721</v>
      </c>
      <c r="E114" s="25">
        <v>671568</v>
      </c>
      <c r="F114" s="25">
        <v>870859</v>
      </c>
      <c r="G114" s="25">
        <f t="shared" si="16"/>
        <v>1698148</v>
      </c>
      <c r="H114" s="26" t="s">
        <v>206</v>
      </c>
      <c r="I114" s="26">
        <v>240.69778225806451</v>
      </c>
      <c r="J114" s="26">
        <v>1038.0419354838709</v>
      </c>
      <c r="K114" s="26">
        <v>1346.0858198924732</v>
      </c>
      <c r="L114" s="26">
        <f>H114+I114+J114+K114</f>
        <v>2624.8255376344086</v>
      </c>
    </row>
    <row r="115" spans="1:12" s="35" customFormat="1">
      <c r="A115" s="34"/>
      <c r="B115" s="34" t="s">
        <v>140</v>
      </c>
      <c r="C115" s="17"/>
      <c r="D115" s="17">
        <v>155721</v>
      </c>
      <c r="E115" s="17">
        <v>671568</v>
      </c>
      <c r="F115" s="17">
        <v>870859</v>
      </c>
      <c r="G115" s="27">
        <f t="shared" si="16"/>
        <v>1698148</v>
      </c>
      <c r="H115" s="27"/>
      <c r="I115" s="27">
        <v>240.69778225806451</v>
      </c>
      <c r="J115" s="27">
        <v>1038.0419354838709</v>
      </c>
      <c r="K115" s="27">
        <v>1346.0858198924732</v>
      </c>
      <c r="L115" s="27">
        <f>H115+I115+J115+K115</f>
        <v>2624.8255376344086</v>
      </c>
    </row>
    <row r="116" spans="1:12" s="35" customFormat="1" ht="30" customHeight="1">
      <c r="A116" s="23">
        <v>36</v>
      </c>
      <c r="B116" s="24" t="s">
        <v>71</v>
      </c>
      <c r="C116" s="25">
        <v>0</v>
      </c>
      <c r="D116" s="25">
        <v>0</v>
      </c>
      <c r="E116" s="25">
        <v>397692</v>
      </c>
      <c r="F116" s="25">
        <v>509568</v>
      </c>
      <c r="G116" s="25">
        <f t="shared" si="16"/>
        <v>907260</v>
      </c>
      <c r="H116" s="26" t="s">
        <v>206</v>
      </c>
      <c r="I116" s="26" t="s">
        <v>206</v>
      </c>
      <c r="J116" s="26">
        <v>614.71209677419347</v>
      </c>
      <c r="K116" s="26">
        <v>787.63870967741923</v>
      </c>
      <c r="L116" s="26">
        <f>H116+I116+J116+K116</f>
        <v>1402.3508064516127</v>
      </c>
    </row>
    <row r="117" spans="1:12" s="35" customFormat="1">
      <c r="A117" s="34"/>
      <c r="B117" s="34" t="s">
        <v>141</v>
      </c>
      <c r="C117" s="17"/>
      <c r="D117" s="17"/>
      <c r="E117" s="17">
        <v>397692</v>
      </c>
      <c r="F117" s="17">
        <v>509568</v>
      </c>
      <c r="G117" s="27">
        <f>SUM(C117:F117)</f>
        <v>907260</v>
      </c>
      <c r="H117" s="27"/>
      <c r="I117" s="27"/>
      <c r="J117" s="27">
        <v>614.71209677419347</v>
      </c>
      <c r="K117" s="27">
        <v>787.63870967741923</v>
      </c>
      <c r="L117" s="27">
        <f>SUM(H117:K117)</f>
        <v>1402.3508064516127</v>
      </c>
    </row>
    <row r="118" spans="1:12" s="35" customFormat="1">
      <c r="A118" s="23">
        <v>37</v>
      </c>
      <c r="B118" s="24" t="s">
        <v>73</v>
      </c>
      <c r="C118" s="25">
        <v>126417</v>
      </c>
      <c r="D118" s="25">
        <v>0</v>
      </c>
      <c r="E118" s="25">
        <v>980410</v>
      </c>
      <c r="F118" s="25">
        <v>291578</v>
      </c>
      <c r="G118" s="25">
        <f t="shared" ref="G118:G128" si="17">SUM(C118:F118)</f>
        <v>1398405</v>
      </c>
      <c r="H118" s="26">
        <v>195.40262096774191</v>
      </c>
      <c r="I118" s="26" t="s">
        <v>206</v>
      </c>
      <c r="J118" s="26">
        <v>1515.4186827956987</v>
      </c>
      <c r="K118" s="26">
        <v>450.69180107526876</v>
      </c>
      <c r="L118" s="26">
        <f>H118+I118+J118+K118</f>
        <v>2161.5131048387093</v>
      </c>
    </row>
    <row r="119" spans="1:12" s="35" customFormat="1">
      <c r="A119" s="34"/>
      <c r="B119" s="34" t="s">
        <v>142</v>
      </c>
      <c r="C119" s="17">
        <v>126417</v>
      </c>
      <c r="D119" s="17"/>
      <c r="E119" s="17">
        <v>288142</v>
      </c>
      <c r="F119" s="17">
        <v>75810</v>
      </c>
      <c r="G119" s="27">
        <f>SUM(C119:F119)</f>
        <v>490369</v>
      </c>
      <c r="H119" s="27">
        <v>195.40262096774191</v>
      </c>
      <c r="I119" s="27"/>
      <c r="J119" s="27">
        <v>445.38077956989247</v>
      </c>
      <c r="K119" s="27">
        <v>117.17943548387096</v>
      </c>
      <c r="L119" s="27">
        <f t="shared" ref="L119:L125" si="18">H119+I119+J119+K119</f>
        <v>757.96283602150538</v>
      </c>
    </row>
    <row r="120" spans="1:12" s="35" customFormat="1">
      <c r="A120" s="34"/>
      <c r="B120" s="34" t="s">
        <v>143</v>
      </c>
      <c r="C120" s="17"/>
      <c r="D120" s="17"/>
      <c r="E120" s="17">
        <v>93923</v>
      </c>
      <c r="F120" s="17"/>
      <c r="G120" s="27">
        <f t="shared" si="17"/>
        <v>93923</v>
      </c>
      <c r="H120" s="27"/>
      <c r="I120" s="27"/>
      <c r="J120" s="27">
        <v>145.17668010752686</v>
      </c>
      <c r="K120" s="27"/>
      <c r="L120" s="27">
        <f t="shared" si="18"/>
        <v>145.17668010752686</v>
      </c>
    </row>
    <row r="121" spans="1:12" s="35" customFormat="1">
      <c r="A121" s="34"/>
      <c r="B121" s="34" t="s">
        <v>144</v>
      </c>
      <c r="C121" s="17"/>
      <c r="D121" s="17"/>
      <c r="E121" s="17">
        <v>14118</v>
      </c>
      <c r="F121" s="17"/>
      <c r="G121" s="27">
        <f t="shared" si="17"/>
        <v>14118</v>
      </c>
      <c r="H121" s="27"/>
      <c r="I121" s="27"/>
      <c r="J121" s="27">
        <v>21.822177419354837</v>
      </c>
      <c r="K121" s="27"/>
      <c r="L121" s="27">
        <f t="shared" si="18"/>
        <v>21.822177419354837</v>
      </c>
    </row>
    <row r="122" spans="1:12" s="35" customFormat="1">
      <c r="A122" s="34"/>
      <c r="B122" s="34" t="s">
        <v>145</v>
      </c>
      <c r="C122" s="17"/>
      <c r="D122" s="17"/>
      <c r="E122" s="17">
        <v>35491</v>
      </c>
      <c r="F122" s="17">
        <v>23939</v>
      </c>
      <c r="G122" s="27">
        <f t="shared" si="17"/>
        <v>59430</v>
      </c>
      <c r="H122" s="27"/>
      <c r="I122" s="27"/>
      <c r="J122" s="27">
        <v>54.858400537634402</v>
      </c>
      <c r="K122" s="27">
        <v>37.002486559139783</v>
      </c>
      <c r="L122" s="27">
        <f t="shared" si="18"/>
        <v>91.860887096774178</v>
      </c>
    </row>
    <row r="123" spans="1:12" s="35" customFormat="1">
      <c r="A123" s="34"/>
      <c r="B123" s="34" t="s">
        <v>146</v>
      </c>
      <c r="C123" s="17"/>
      <c r="D123" s="17"/>
      <c r="E123" s="17">
        <v>30001</v>
      </c>
      <c r="F123" s="17">
        <v>36447</v>
      </c>
      <c r="G123" s="27">
        <f t="shared" si="17"/>
        <v>66448</v>
      </c>
      <c r="H123" s="27"/>
      <c r="I123" s="27"/>
      <c r="J123" s="27">
        <v>46.37251344086021</v>
      </c>
      <c r="K123" s="27">
        <v>56.336088709677412</v>
      </c>
      <c r="L123" s="27">
        <f t="shared" si="18"/>
        <v>102.70860215053762</v>
      </c>
    </row>
    <row r="124" spans="1:12" s="35" customFormat="1">
      <c r="A124" s="34"/>
      <c r="B124" s="34" t="s">
        <v>147</v>
      </c>
      <c r="C124" s="17"/>
      <c r="D124" s="17"/>
      <c r="E124" s="17">
        <v>57942</v>
      </c>
      <c r="F124" s="17">
        <v>94617</v>
      </c>
      <c r="G124" s="27">
        <f t="shared" si="17"/>
        <v>152559</v>
      </c>
      <c r="H124" s="27"/>
      <c r="I124" s="27"/>
      <c r="J124" s="27">
        <v>89.560887096774181</v>
      </c>
      <c r="K124" s="27">
        <v>146.24939516129032</v>
      </c>
      <c r="L124" s="27">
        <f t="shared" si="18"/>
        <v>235.81028225806449</v>
      </c>
    </row>
    <row r="125" spans="1:12" s="35" customFormat="1">
      <c r="A125" s="34"/>
      <c r="B125" s="34" t="s">
        <v>148</v>
      </c>
      <c r="C125" s="17"/>
      <c r="D125" s="17"/>
      <c r="E125" s="17">
        <v>460793</v>
      </c>
      <c r="F125" s="17">
        <v>60765</v>
      </c>
      <c r="G125" s="27">
        <f t="shared" si="17"/>
        <v>521558</v>
      </c>
      <c r="H125" s="27"/>
      <c r="I125" s="27"/>
      <c r="J125" s="27">
        <v>712.24724462365589</v>
      </c>
      <c r="K125" s="27">
        <v>93.92439516129032</v>
      </c>
      <c r="L125" s="27">
        <f t="shared" si="18"/>
        <v>806.17163978494625</v>
      </c>
    </row>
    <row r="126" spans="1:12" s="35" customFormat="1">
      <c r="A126" s="23">
        <v>38</v>
      </c>
      <c r="B126" s="39" t="s">
        <v>74</v>
      </c>
      <c r="C126" s="40">
        <v>0</v>
      </c>
      <c r="D126" s="40">
        <v>0</v>
      </c>
      <c r="E126" s="40">
        <v>428138</v>
      </c>
      <c r="F126" s="40">
        <v>51553</v>
      </c>
      <c r="G126" s="25">
        <f t="shared" si="17"/>
        <v>479691</v>
      </c>
      <c r="H126" s="41" t="s">
        <v>206</v>
      </c>
      <c r="I126" s="41" t="s">
        <v>206</v>
      </c>
      <c r="J126" s="26">
        <v>661.77244623655918</v>
      </c>
      <c r="K126" s="26">
        <v>79.685416666666669</v>
      </c>
      <c r="L126" s="26">
        <f>H126+I126+J126+K126</f>
        <v>741.45786290322587</v>
      </c>
    </row>
    <row r="127" spans="1:12" s="35" customFormat="1" ht="30">
      <c r="A127" s="34"/>
      <c r="B127" s="38" t="s">
        <v>149</v>
      </c>
      <c r="C127" s="17"/>
      <c r="D127" s="17"/>
      <c r="E127" s="17">
        <v>428138</v>
      </c>
      <c r="F127" s="17">
        <v>51553</v>
      </c>
      <c r="G127" s="27">
        <f t="shared" si="17"/>
        <v>479691</v>
      </c>
      <c r="H127" s="27"/>
      <c r="I127" s="27"/>
      <c r="J127" s="27">
        <v>661.77244623655918</v>
      </c>
      <c r="K127" s="27">
        <v>79.685416666666669</v>
      </c>
      <c r="L127" s="27">
        <f>SUM(H127:K127)</f>
        <v>741.45786290322587</v>
      </c>
    </row>
    <row r="128" spans="1:12" s="35" customFormat="1">
      <c r="A128" s="23">
        <v>39</v>
      </c>
      <c r="B128" s="24" t="s">
        <v>76</v>
      </c>
      <c r="C128" s="25">
        <v>108610</v>
      </c>
      <c r="D128" s="25">
        <v>0</v>
      </c>
      <c r="E128" s="25">
        <v>3132300</v>
      </c>
      <c r="F128" s="25">
        <v>2265241</v>
      </c>
      <c r="G128" s="25">
        <f t="shared" si="17"/>
        <v>5506151</v>
      </c>
      <c r="H128" s="26">
        <v>167.87836021505373</v>
      </c>
      <c r="I128" s="26" t="s">
        <v>206</v>
      </c>
      <c r="J128" s="26">
        <v>4841.5927419354839</v>
      </c>
      <c r="K128" s="26">
        <v>3501.3805779569889</v>
      </c>
      <c r="L128" s="26">
        <f>H128+I128+J128+K128</f>
        <v>8510.8516801075257</v>
      </c>
    </row>
    <row r="129" spans="1:12" s="35" customFormat="1">
      <c r="A129" s="34"/>
      <c r="B129" s="34" t="s">
        <v>150</v>
      </c>
      <c r="C129" s="17">
        <v>108610</v>
      </c>
      <c r="D129" s="17">
        <v>0</v>
      </c>
      <c r="E129" s="17">
        <v>3132300</v>
      </c>
      <c r="F129" s="17">
        <v>2265241</v>
      </c>
      <c r="G129" s="27">
        <f>C129+D129+E129+F129</f>
        <v>5506151</v>
      </c>
      <c r="H129" s="27">
        <v>167.87836021505373</v>
      </c>
      <c r="I129" s="27"/>
      <c r="J129" s="27">
        <v>4841.5927419354839</v>
      </c>
      <c r="K129" s="27">
        <v>3501.3805779569889</v>
      </c>
      <c r="L129" s="27">
        <f>H129+I129+J129+K129</f>
        <v>8510.8516801075257</v>
      </c>
    </row>
    <row r="130" spans="1:12" s="35" customFormat="1">
      <c r="A130" s="23">
        <v>40</v>
      </c>
      <c r="B130" s="24" t="s">
        <v>207</v>
      </c>
      <c r="C130" s="25">
        <v>0</v>
      </c>
      <c r="D130" s="25">
        <v>0</v>
      </c>
      <c r="E130" s="25">
        <v>173700</v>
      </c>
      <c r="F130" s="25">
        <v>0</v>
      </c>
      <c r="G130" s="25">
        <f t="shared" ref="G130:G131" si="19">SUM(C130:F130)</f>
        <v>173700</v>
      </c>
      <c r="H130" s="26" t="s">
        <v>206</v>
      </c>
      <c r="I130" s="26" t="s">
        <v>206</v>
      </c>
      <c r="J130" s="26">
        <v>268.48790322580641</v>
      </c>
      <c r="K130" s="26" t="s">
        <v>206</v>
      </c>
      <c r="L130" s="26">
        <f>H130+I130+J130+K130</f>
        <v>268.48790322580641</v>
      </c>
    </row>
    <row r="131" spans="1:12" s="35" customFormat="1">
      <c r="A131" s="34"/>
      <c r="B131" s="34" t="s">
        <v>208</v>
      </c>
      <c r="C131" s="17"/>
      <c r="D131" s="17"/>
      <c r="E131" s="17">
        <v>173700</v>
      </c>
      <c r="F131" s="17"/>
      <c r="G131" s="27">
        <f t="shared" si="19"/>
        <v>173700</v>
      </c>
      <c r="H131" s="27"/>
      <c r="I131" s="27"/>
      <c r="J131" s="27">
        <v>268.48790322580641</v>
      </c>
      <c r="K131" s="27"/>
      <c r="L131" s="27">
        <f>H131+I131+J131+K131</f>
        <v>268.48790322580641</v>
      </c>
    </row>
    <row r="132" spans="1:12" s="35" customFormat="1">
      <c r="A132" s="23">
        <v>41</v>
      </c>
      <c r="B132" s="24" t="s">
        <v>78</v>
      </c>
      <c r="C132" s="25">
        <v>546696</v>
      </c>
      <c r="D132" s="25">
        <v>0</v>
      </c>
      <c r="E132" s="25">
        <v>7310284</v>
      </c>
      <c r="F132" s="25">
        <v>2927912</v>
      </c>
      <c r="G132" s="25">
        <f>SUM(C132:F132)</f>
        <v>10784892</v>
      </c>
      <c r="H132" s="26">
        <v>845.02741935483857</v>
      </c>
      <c r="I132" s="26" t="s">
        <v>206</v>
      </c>
      <c r="J132" s="26">
        <v>11299.498118279569</v>
      </c>
      <c r="K132" s="26">
        <v>4525.670430107527</v>
      </c>
      <c r="L132" s="26">
        <f>H132+I132+J132+K132</f>
        <v>16670.195967741936</v>
      </c>
    </row>
    <row r="133" spans="1:12" s="35" customFormat="1">
      <c r="A133" s="34"/>
      <c r="B133" s="34" t="s">
        <v>151</v>
      </c>
      <c r="C133" s="17">
        <v>546696</v>
      </c>
      <c r="D133" s="17"/>
      <c r="E133" s="17">
        <v>2997216.44</v>
      </c>
      <c r="F133" s="17">
        <v>966210.96000000008</v>
      </c>
      <c r="G133" s="27">
        <f>SUM(C133:F133)</f>
        <v>4510123.4000000004</v>
      </c>
      <c r="H133" s="27">
        <v>845.02741935483857</v>
      </c>
      <c r="I133" s="27"/>
      <c r="J133" s="27">
        <v>4632.794228494623</v>
      </c>
      <c r="K133" s="27">
        <v>1493.4712419354839</v>
      </c>
      <c r="L133" s="27">
        <f>SUM(H133:K133)</f>
        <v>6971.2928897849451</v>
      </c>
    </row>
    <row r="134" spans="1:12" s="35" customFormat="1">
      <c r="A134" s="34"/>
      <c r="B134" s="34" t="s">
        <v>152</v>
      </c>
      <c r="C134" s="17"/>
      <c r="D134" s="17"/>
      <c r="E134" s="17">
        <v>4313067.5599999996</v>
      </c>
      <c r="F134" s="17">
        <v>1961701.04</v>
      </c>
      <c r="G134" s="27">
        <f>SUM(C134:F134)</f>
        <v>6274768.5999999996</v>
      </c>
      <c r="H134" s="27"/>
      <c r="I134" s="27"/>
      <c r="J134" s="27">
        <v>6666.7038897849452</v>
      </c>
      <c r="K134" s="27">
        <v>3032.1991881720428</v>
      </c>
      <c r="L134" s="27">
        <f>SUM(H134:K134)</f>
        <v>9698.9030779569875</v>
      </c>
    </row>
    <row r="135" spans="1:12" s="35" customFormat="1">
      <c r="A135" s="23">
        <v>42</v>
      </c>
      <c r="B135" s="24" t="s">
        <v>79</v>
      </c>
      <c r="C135" s="25">
        <v>0</v>
      </c>
      <c r="D135" s="25">
        <v>0</v>
      </c>
      <c r="E135" s="25">
        <v>590241</v>
      </c>
      <c r="F135" s="25">
        <v>418472</v>
      </c>
      <c r="G135" s="25">
        <f>SUM(C135:F135)</f>
        <v>1008713</v>
      </c>
      <c r="H135" s="26" t="s">
        <v>206</v>
      </c>
      <c r="I135" s="26" t="s">
        <v>206</v>
      </c>
      <c r="J135" s="26">
        <v>912.33487903225807</v>
      </c>
      <c r="K135" s="26">
        <v>646.83172043010757</v>
      </c>
      <c r="L135" s="26">
        <f>H135+I135+J135+K135</f>
        <v>1559.1665994623656</v>
      </c>
    </row>
    <row r="136" spans="1:12" s="35" customFormat="1">
      <c r="A136" s="34"/>
      <c r="B136" s="34" t="s">
        <v>153</v>
      </c>
      <c r="C136" s="17"/>
      <c r="D136" s="17"/>
      <c r="E136" s="17">
        <v>590241</v>
      </c>
      <c r="F136" s="17">
        <v>418472</v>
      </c>
      <c r="G136" s="27">
        <f>F136+E136</f>
        <v>1008713</v>
      </c>
      <c r="H136" s="27"/>
      <c r="I136" s="27"/>
      <c r="J136" s="27">
        <v>912.33487903225807</v>
      </c>
      <c r="K136" s="27">
        <v>646.83172043010757</v>
      </c>
      <c r="L136" s="27">
        <f>H136+I136+J136+K136</f>
        <v>1559.1665994623656</v>
      </c>
    </row>
    <row r="137" spans="1:12" s="35" customFormat="1">
      <c r="A137" s="23">
        <v>43</v>
      </c>
      <c r="B137" s="24" t="s">
        <v>81</v>
      </c>
      <c r="C137" s="42">
        <v>220021</v>
      </c>
      <c r="D137" s="25"/>
      <c r="E137" s="42">
        <v>2098356</v>
      </c>
      <c r="F137" s="42">
        <v>2315220</v>
      </c>
      <c r="G137" s="25">
        <f>SUM(C137:F137)</f>
        <v>4633597</v>
      </c>
      <c r="H137" s="26">
        <v>340.08622311827958</v>
      </c>
      <c r="I137" s="26" t="s">
        <v>206</v>
      </c>
      <c r="J137" s="26">
        <v>3243.4266129032258</v>
      </c>
      <c r="K137" s="26">
        <v>3578.6330645161288</v>
      </c>
      <c r="L137" s="26">
        <f>H137+I137+J137+K137</f>
        <v>7162.1459005376346</v>
      </c>
    </row>
    <row r="138" spans="1:12" s="35" customFormat="1">
      <c r="A138" s="34"/>
      <c r="B138" s="34" t="s">
        <v>154</v>
      </c>
      <c r="C138" s="17">
        <v>220021</v>
      </c>
      <c r="D138" s="17"/>
      <c r="E138" s="17">
        <v>187593</v>
      </c>
      <c r="F138" s="17">
        <v>392661</v>
      </c>
      <c r="G138" s="27">
        <f t="shared" ref="G138:G143" si="20">SUM(C138:F138)</f>
        <v>800275</v>
      </c>
      <c r="H138" s="27">
        <v>340.08622311827958</v>
      </c>
      <c r="I138" s="27"/>
      <c r="J138" s="27">
        <v>289.96229838709678</v>
      </c>
      <c r="K138" s="27">
        <v>606.93568548387088</v>
      </c>
      <c r="L138" s="27">
        <f t="shared" ref="L138:L143" si="21">SUM(H138:K138)</f>
        <v>1236.9842069892472</v>
      </c>
    </row>
    <row r="139" spans="1:12" s="35" customFormat="1">
      <c r="A139" s="34"/>
      <c r="B139" s="34" t="s">
        <v>155</v>
      </c>
      <c r="C139" s="17"/>
      <c r="D139" s="17"/>
      <c r="E139" s="17">
        <v>903132</v>
      </c>
      <c r="F139" s="17">
        <v>1101350</v>
      </c>
      <c r="G139" s="27">
        <f t="shared" si="20"/>
        <v>2004482</v>
      </c>
      <c r="H139" s="27"/>
      <c r="I139" s="27"/>
      <c r="J139" s="27">
        <v>1395.9701612903225</v>
      </c>
      <c r="K139" s="27">
        <v>1702.3555107526879</v>
      </c>
      <c r="L139" s="27">
        <f t="shared" si="21"/>
        <v>3098.3256720430104</v>
      </c>
    </row>
    <row r="140" spans="1:12" s="35" customFormat="1">
      <c r="A140" s="34"/>
      <c r="B140" s="34" t="s">
        <v>156</v>
      </c>
      <c r="C140" s="17"/>
      <c r="D140" s="17"/>
      <c r="E140" s="17">
        <v>454294</v>
      </c>
      <c r="F140" s="17"/>
      <c r="G140" s="27">
        <f t="shared" si="20"/>
        <v>454294</v>
      </c>
      <c r="H140" s="27"/>
      <c r="I140" s="27"/>
      <c r="J140" s="27">
        <v>702.20174731182794</v>
      </c>
      <c r="K140" s="27"/>
      <c r="L140" s="27">
        <f t="shared" si="21"/>
        <v>702.20174731182794</v>
      </c>
    </row>
    <row r="141" spans="1:12" s="35" customFormat="1">
      <c r="A141" s="34"/>
      <c r="B141" s="34" t="s">
        <v>157</v>
      </c>
      <c r="C141" s="17"/>
      <c r="D141" s="17"/>
      <c r="E141" s="17">
        <v>302793</v>
      </c>
      <c r="F141" s="17">
        <v>701281</v>
      </c>
      <c r="G141" s="27">
        <f t="shared" si="20"/>
        <v>1004074</v>
      </c>
      <c r="H141" s="27"/>
      <c r="I141" s="27"/>
      <c r="J141" s="27">
        <v>468.02681451612904</v>
      </c>
      <c r="K141" s="27">
        <v>1083.9692876344086</v>
      </c>
      <c r="L141" s="27">
        <f t="shared" si="21"/>
        <v>1551.9961021505376</v>
      </c>
    </row>
    <row r="142" spans="1:12" s="35" customFormat="1">
      <c r="A142" s="34"/>
      <c r="B142" s="34" t="s">
        <v>158</v>
      </c>
      <c r="C142" s="17"/>
      <c r="D142" s="17"/>
      <c r="E142" s="17">
        <v>43646</v>
      </c>
      <c r="F142" s="17">
        <v>119928</v>
      </c>
      <c r="G142" s="27">
        <f t="shared" si="20"/>
        <v>163574</v>
      </c>
      <c r="H142" s="27"/>
      <c r="I142" s="27"/>
      <c r="J142" s="27">
        <v>67.463575268817195</v>
      </c>
      <c r="K142" s="27">
        <v>185.37258064516126</v>
      </c>
      <c r="L142" s="27">
        <f t="shared" si="21"/>
        <v>252.83615591397847</v>
      </c>
    </row>
    <row r="143" spans="1:12" s="35" customFormat="1">
      <c r="A143" s="34"/>
      <c r="B143" s="34" t="s">
        <v>159</v>
      </c>
      <c r="C143" s="17"/>
      <c r="D143" s="17"/>
      <c r="E143" s="17">
        <v>206898</v>
      </c>
      <c r="F143" s="17"/>
      <c r="G143" s="27">
        <f t="shared" si="20"/>
        <v>206898</v>
      </c>
      <c r="H143" s="27"/>
      <c r="I143" s="27"/>
      <c r="J143" s="27">
        <v>319.80201612903221</v>
      </c>
      <c r="K143" s="27"/>
      <c r="L143" s="27">
        <f t="shared" si="21"/>
        <v>319.80201612903221</v>
      </c>
    </row>
    <row r="144" spans="1:12" s="35" customFormat="1">
      <c r="A144" s="23">
        <v>44</v>
      </c>
      <c r="B144" s="24" t="s">
        <v>82</v>
      </c>
      <c r="C144" s="25">
        <v>923249</v>
      </c>
      <c r="D144" s="25">
        <v>125978</v>
      </c>
      <c r="E144" s="42">
        <v>3245696</v>
      </c>
      <c r="F144" s="25">
        <v>953894</v>
      </c>
      <c r="G144" s="25">
        <f>SUM(C144:F144)</f>
        <v>5248817</v>
      </c>
      <c r="H144" s="26">
        <v>1427.0649865591397</v>
      </c>
      <c r="I144" s="26">
        <v>194.72405913978491</v>
      </c>
      <c r="J144" s="26">
        <v>5016.8688172043003</v>
      </c>
      <c r="K144" s="26">
        <v>1474.4329301075265</v>
      </c>
      <c r="L144" s="26">
        <f>H144+I144+J144+K144</f>
        <v>8113.0907930107514</v>
      </c>
    </row>
    <row r="145" spans="1:12" s="35" customFormat="1">
      <c r="A145" s="34"/>
      <c r="B145" s="34" t="s">
        <v>218</v>
      </c>
      <c r="C145" s="17"/>
      <c r="D145" s="17"/>
      <c r="E145" s="17"/>
      <c r="F145" s="17"/>
      <c r="G145" s="27">
        <f>C145+D145+E145+F145</f>
        <v>0</v>
      </c>
      <c r="H145" s="27" t="s">
        <v>206</v>
      </c>
      <c r="I145" s="27" t="s">
        <v>206</v>
      </c>
      <c r="J145" s="27" t="s">
        <v>206</v>
      </c>
      <c r="K145" s="27" t="s">
        <v>206</v>
      </c>
      <c r="L145" s="27">
        <f>H145+I145+J145+K145</f>
        <v>0</v>
      </c>
    </row>
    <row r="146" spans="1:12" s="35" customFormat="1">
      <c r="A146" s="34"/>
      <c r="B146" s="34" t="s">
        <v>161</v>
      </c>
      <c r="C146" s="17"/>
      <c r="D146" s="17"/>
      <c r="E146" s="17"/>
      <c r="F146" s="17"/>
      <c r="G146" s="27">
        <f>C146+D146+E146+F146</f>
        <v>0</v>
      </c>
      <c r="H146" s="27"/>
      <c r="I146" s="27"/>
      <c r="J146" s="27" t="s">
        <v>206</v>
      </c>
      <c r="K146" s="27" t="s">
        <v>206</v>
      </c>
      <c r="L146" s="27">
        <f>H146+I146+J146+K146</f>
        <v>0</v>
      </c>
    </row>
    <row r="147" spans="1:12" s="35" customFormat="1">
      <c r="A147" s="34"/>
      <c r="B147" s="34" t="s">
        <v>162</v>
      </c>
      <c r="C147" s="17"/>
      <c r="D147" s="17"/>
      <c r="E147" s="17"/>
      <c r="F147" s="17"/>
      <c r="G147" s="27">
        <f>C147+D147+E147+F147</f>
        <v>0</v>
      </c>
      <c r="H147" s="27"/>
      <c r="I147" s="27"/>
      <c r="J147" s="27" t="s">
        <v>206</v>
      </c>
      <c r="K147" s="27" t="s">
        <v>206</v>
      </c>
      <c r="L147" s="27">
        <f>H147+I147+J147+K147</f>
        <v>0</v>
      </c>
    </row>
    <row r="148" spans="1:12" s="35" customFormat="1">
      <c r="A148" s="23">
        <v>45</v>
      </c>
      <c r="B148" s="24" t="s">
        <v>84</v>
      </c>
      <c r="C148" s="25">
        <v>220921</v>
      </c>
      <c r="D148" s="25">
        <v>9188</v>
      </c>
      <c r="E148" s="43">
        <v>3045759</v>
      </c>
      <c r="F148" s="41">
        <v>2698657</v>
      </c>
      <c r="G148" s="25">
        <f>SUM(C148:F148)</f>
        <v>5974525</v>
      </c>
      <c r="H148" s="26">
        <v>341.47735215053763</v>
      </c>
      <c r="I148" s="26">
        <v>14.201881720430107</v>
      </c>
      <c r="J148" s="26">
        <v>4707.8264112903225</v>
      </c>
      <c r="K148" s="26">
        <v>4171.3112231182795</v>
      </c>
      <c r="L148" s="26">
        <f>H148+I148+J148+K148</f>
        <v>9234.8168682795695</v>
      </c>
    </row>
    <row r="149" spans="1:12" s="35" customFormat="1">
      <c r="A149" s="34"/>
      <c r="B149" s="34" t="s">
        <v>163</v>
      </c>
      <c r="C149" s="17">
        <v>220921</v>
      </c>
      <c r="D149" s="17">
        <v>9188</v>
      </c>
      <c r="E149" s="17">
        <v>3045759</v>
      </c>
      <c r="F149" s="17">
        <v>2698657</v>
      </c>
      <c r="G149" s="17">
        <f>G148</f>
        <v>5974525</v>
      </c>
      <c r="H149" s="27"/>
      <c r="I149" s="27">
        <v>14.201881720430107</v>
      </c>
      <c r="J149" s="27">
        <v>4707.8264112903225</v>
      </c>
      <c r="K149" s="27">
        <v>4171.3112231182795</v>
      </c>
      <c r="L149" s="27">
        <f t="shared" ref="L149:L160" si="22">H149+I149+J149+K149</f>
        <v>8893.3395161290318</v>
      </c>
    </row>
    <row r="150" spans="1:12" s="35" customFormat="1">
      <c r="A150" s="23">
        <v>46</v>
      </c>
      <c r="B150" s="24" t="s">
        <v>85</v>
      </c>
      <c r="C150" s="25">
        <v>10658</v>
      </c>
      <c r="D150" s="25">
        <v>0</v>
      </c>
      <c r="E150" s="42">
        <v>1100040</v>
      </c>
      <c r="F150" s="25">
        <v>611639</v>
      </c>
      <c r="G150" s="25">
        <f t="shared" ref="G150:G161" si="23">SUM(C150:F150)</f>
        <v>1722337</v>
      </c>
      <c r="H150" s="26">
        <v>16.474059139784945</v>
      </c>
      <c r="I150" s="26" t="s">
        <v>206</v>
      </c>
      <c r="J150" s="26">
        <v>1700.3306451612902</v>
      </c>
      <c r="K150" s="26">
        <v>945.40974462365591</v>
      </c>
      <c r="L150" s="26">
        <f t="shared" si="22"/>
        <v>2662.2144489247312</v>
      </c>
    </row>
    <row r="151" spans="1:12" s="35" customFormat="1">
      <c r="A151" s="34"/>
      <c r="B151" s="34" t="s">
        <v>164</v>
      </c>
      <c r="C151" s="17">
        <v>10658</v>
      </c>
      <c r="D151" s="17"/>
      <c r="E151" s="17">
        <v>1100040</v>
      </c>
      <c r="F151" s="17">
        <v>611639</v>
      </c>
      <c r="G151" s="27">
        <f t="shared" si="23"/>
        <v>1722337</v>
      </c>
      <c r="H151" s="27">
        <v>16.474059139784945</v>
      </c>
      <c r="I151" s="27"/>
      <c r="J151" s="27">
        <v>1700.3306451612902</v>
      </c>
      <c r="K151" s="27">
        <v>945.40974462365591</v>
      </c>
      <c r="L151" s="27">
        <f t="shared" si="22"/>
        <v>2662.2144489247312</v>
      </c>
    </row>
    <row r="152" spans="1:12" s="35" customFormat="1">
      <c r="A152" s="23">
        <v>47</v>
      </c>
      <c r="B152" s="24" t="s">
        <v>87</v>
      </c>
      <c r="C152" s="25">
        <v>70115</v>
      </c>
      <c r="D152" s="25">
        <v>0</v>
      </c>
      <c r="E152" s="25">
        <v>2524575</v>
      </c>
      <c r="F152" s="25">
        <v>840139</v>
      </c>
      <c r="G152" s="25">
        <f t="shared" si="23"/>
        <v>3434829</v>
      </c>
      <c r="H152" s="26">
        <v>108.37668010752687</v>
      </c>
      <c r="I152" s="26" t="s">
        <v>206</v>
      </c>
      <c r="J152" s="26">
        <v>3902.2328629032259</v>
      </c>
      <c r="K152" s="26">
        <v>1298.601948924731</v>
      </c>
      <c r="L152" s="26">
        <f t="shared" si="22"/>
        <v>5309.2114919354835</v>
      </c>
    </row>
    <row r="153" spans="1:12" s="35" customFormat="1">
      <c r="A153" s="34"/>
      <c r="B153" s="34" t="s">
        <v>165</v>
      </c>
      <c r="C153" s="17">
        <v>70115</v>
      </c>
      <c r="D153" s="17"/>
      <c r="E153" s="17">
        <v>164097.375</v>
      </c>
      <c r="F153" s="17">
        <v>99976.540999999997</v>
      </c>
      <c r="G153" s="27">
        <f t="shared" si="23"/>
        <v>334188.91599999997</v>
      </c>
      <c r="H153" s="27">
        <v>108.37668010752687</v>
      </c>
      <c r="I153" s="27"/>
      <c r="J153" s="27">
        <v>253.64513608870965</v>
      </c>
      <c r="K153" s="27">
        <v>154.53363192204301</v>
      </c>
      <c r="L153" s="27">
        <f t="shared" si="22"/>
        <v>516.55544811827951</v>
      </c>
    </row>
    <row r="154" spans="1:12" s="35" customFormat="1">
      <c r="A154" s="34"/>
      <c r="B154" s="34" t="s">
        <v>166</v>
      </c>
      <c r="C154" s="17"/>
      <c r="D154" s="17"/>
      <c r="E154" s="17">
        <v>65638.95</v>
      </c>
      <c r="F154" s="17"/>
      <c r="G154" s="27">
        <f t="shared" si="23"/>
        <v>65638.95</v>
      </c>
      <c r="H154" s="27"/>
      <c r="I154" s="27"/>
      <c r="J154" s="27">
        <v>101.45805443548386</v>
      </c>
      <c r="K154" s="27"/>
      <c r="L154" s="27">
        <f t="shared" si="22"/>
        <v>101.45805443548386</v>
      </c>
    </row>
    <row r="155" spans="1:12" s="35" customFormat="1">
      <c r="A155" s="34"/>
      <c r="B155" s="34" t="s">
        <v>167</v>
      </c>
      <c r="C155" s="17"/>
      <c r="D155" s="17"/>
      <c r="E155" s="17">
        <v>201966</v>
      </c>
      <c r="F155" s="17">
        <v>35285.838000000003</v>
      </c>
      <c r="G155" s="27">
        <f t="shared" si="23"/>
        <v>237251.83799999999</v>
      </c>
      <c r="H155" s="27"/>
      <c r="I155" s="27"/>
      <c r="J155" s="27">
        <v>312.17862903225802</v>
      </c>
      <c r="K155" s="27">
        <v>54.541281854838715</v>
      </c>
      <c r="L155" s="27">
        <f t="shared" si="22"/>
        <v>366.71991088709672</v>
      </c>
    </row>
    <row r="156" spans="1:12" s="35" customFormat="1">
      <c r="A156" s="34"/>
      <c r="B156" s="34" t="s">
        <v>168</v>
      </c>
      <c r="C156" s="17"/>
      <c r="D156" s="17"/>
      <c r="E156" s="17">
        <v>848257.20000000007</v>
      </c>
      <c r="F156" s="17">
        <v>185670.71900000001</v>
      </c>
      <c r="G156" s="27">
        <f t="shared" si="23"/>
        <v>1033927.9190000001</v>
      </c>
      <c r="H156" s="27"/>
      <c r="I156" s="27"/>
      <c r="J156" s="27">
        <v>1311.1502419354838</v>
      </c>
      <c r="K156" s="27">
        <v>286.99103071236561</v>
      </c>
      <c r="L156" s="27">
        <f t="shared" si="22"/>
        <v>1598.1412726478493</v>
      </c>
    </row>
    <row r="157" spans="1:12" s="35" customFormat="1">
      <c r="A157" s="34"/>
      <c r="B157" s="34" t="s">
        <v>169</v>
      </c>
      <c r="C157" s="17"/>
      <c r="D157" s="17"/>
      <c r="E157" s="17">
        <v>888650.39999999967</v>
      </c>
      <c r="F157" s="17">
        <v>341096.43400000001</v>
      </c>
      <c r="G157" s="27">
        <f t="shared" si="23"/>
        <v>1229746.8339999998</v>
      </c>
      <c r="H157" s="27"/>
      <c r="I157" s="27"/>
      <c r="J157" s="27">
        <v>1373.5859677419348</v>
      </c>
      <c r="K157" s="27">
        <v>527.23239126344083</v>
      </c>
      <c r="L157" s="27">
        <f t="shared" si="22"/>
        <v>1900.8183590053757</v>
      </c>
    </row>
    <row r="158" spans="1:12" s="35" customFormat="1">
      <c r="A158" s="34"/>
      <c r="B158" s="34" t="s">
        <v>170</v>
      </c>
      <c r="C158" s="17"/>
      <c r="D158" s="17"/>
      <c r="E158" s="17">
        <v>141376.20000000001</v>
      </c>
      <c r="F158" s="17">
        <v>63010.424999999996</v>
      </c>
      <c r="G158" s="27">
        <f t="shared" si="23"/>
        <v>204386.625</v>
      </c>
      <c r="H158" s="27"/>
      <c r="I158" s="27"/>
      <c r="J158" s="27">
        <v>218.52504032258065</v>
      </c>
      <c r="K158" s="27">
        <v>97.395146169354831</v>
      </c>
      <c r="L158" s="27">
        <f t="shared" si="22"/>
        <v>315.92018649193551</v>
      </c>
    </row>
    <row r="159" spans="1:12" s="35" customFormat="1">
      <c r="A159" s="34"/>
      <c r="B159" s="34" t="s">
        <v>171</v>
      </c>
      <c r="C159" s="17"/>
      <c r="D159" s="17"/>
      <c r="E159" s="17">
        <v>128753.325</v>
      </c>
      <c r="F159" s="17">
        <v>41166.811000000002</v>
      </c>
      <c r="G159" s="27">
        <f t="shared" si="23"/>
        <v>169920.136</v>
      </c>
      <c r="H159" s="27"/>
      <c r="I159" s="27"/>
      <c r="J159" s="27">
        <v>199.0138760080645</v>
      </c>
      <c r="K159" s="27">
        <v>63.631495497311832</v>
      </c>
      <c r="L159" s="27">
        <f t="shared" si="22"/>
        <v>262.64537150537632</v>
      </c>
    </row>
    <row r="160" spans="1:12" s="35" customFormat="1">
      <c r="A160" s="34"/>
      <c r="B160" s="34" t="s">
        <v>172</v>
      </c>
      <c r="C160" s="17"/>
      <c r="D160" s="17"/>
      <c r="E160" s="17">
        <v>85835.55</v>
      </c>
      <c r="F160" s="17">
        <v>73932.231999999989</v>
      </c>
      <c r="G160" s="27">
        <f t="shared" si="23"/>
        <v>159767.78200000001</v>
      </c>
      <c r="H160" s="27"/>
      <c r="I160" s="27"/>
      <c r="J160" s="27">
        <v>132.67591733870967</v>
      </c>
      <c r="K160" s="27">
        <v>114.27697150537632</v>
      </c>
      <c r="L160" s="27">
        <f t="shared" si="22"/>
        <v>246.95288884408598</v>
      </c>
    </row>
    <row r="161" spans="1:12" s="35" customFormat="1">
      <c r="A161" s="23">
        <v>48</v>
      </c>
      <c r="B161" s="24" t="s">
        <v>89</v>
      </c>
      <c r="C161" s="25">
        <v>263374</v>
      </c>
      <c r="D161" s="25">
        <v>0</v>
      </c>
      <c r="E161" s="42">
        <v>1095870</v>
      </c>
      <c r="F161" s="25">
        <v>484191</v>
      </c>
      <c r="G161" s="25">
        <f t="shared" si="23"/>
        <v>1843435</v>
      </c>
      <c r="H161" s="26">
        <v>407.09690860215051</v>
      </c>
      <c r="I161" s="26" t="s">
        <v>206</v>
      </c>
      <c r="J161" s="26">
        <v>1693.8850806451612</v>
      </c>
      <c r="K161" s="26">
        <v>748.41350806451601</v>
      </c>
      <c r="L161" s="26">
        <f>H161+I161+J161+K161</f>
        <v>2849.3954973118275</v>
      </c>
    </row>
    <row r="162" spans="1:12" s="35" customFormat="1">
      <c r="A162" s="34"/>
      <c r="B162" s="34" t="s">
        <v>173</v>
      </c>
      <c r="C162" s="17">
        <v>263374</v>
      </c>
      <c r="D162" s="17">
        <v>0</v>
      </c>
      <c r="E162" s="17">
        <v>1095870</v>
      </c>
      <c r="F162" s="17">
        <v>484191</v>
      </c>
      <c r="G162" s="27">
        <f>G161*100%</f>
        <v>1843435</v>
      </c>
      <c r="H162" s="27">
        <v>407.09690860215051</v>
      </c>
      <c r="I162" s="27"/>
      <c r="J162" s="27">
        <v>1693.8850806451612</v>
      </c>
      <c r="K162" s="27">
        <v>748.41350806451601</v>
      </c>
      <c r="L162" s="27">
        <f>SUM(H162:K162)</f>
        <v>2849.3954973118275</v>
      </c>
    </row>
    <row r="163" spans="1:12" s="35" customFormat="1">
      <c r="A163" s="23">
        <v>49</v>
      </c>
      <c r="B163" s="24" t="s">
        <v>91</v>
      </c>
      <c r="C163" s="25">
        <v>0</v>
      </c>
      <c r="D163" s="25">
        <v>20949</v>
      </c>
      <c r="E163" s="42">
        <v>1810561</v>
      </c>
      <c r="F163" s="25">
        <v>896883</v>
      </c>
      <c r="G163" s="25">
        <f>SUM(C163:F163)</f>
        <v>2728393</v>
      </c>
      <c r="H163" s="26" t="s">
        <v>206</v>
      </c>
      <c r="I163" s="26">
        <v>32.380846774193543</v>
      </c>
      <c r="J163" s="26">
        <v>2798.5821908602147</v>
      </c>
      <c r="K163" s="26">
        <v>1386.3110887096773</v>
      </c>
      <c r="L163" s="26">
        <f t="shared" ref="L163:L202" si="24">SUM(H163:K163)</f>
        <v>4217.2741263440857</v>
      </c>
    </row>
    <row r="164" spans="1:12" s="35" customFormat="1">
      <c r="A164" s="34"/>
      <c r="B164" s="34" t="s">
        <v>174</v>
      </c>
      <c r="C164" s="17"/>
      <c r="D164" s="17">
        <v>20949</v>
      </c>
      <c r="E164" s="17">
        <v>1810561</v>
      </c>
      <c r="F164" s="17">
        <v>896883</v>
      </c>
      <c r="G164" s="27">
        <f>G163*100%</f>
        <v>2728393</v>
      </c>
      <c r="H164" s="27"/>
      <c r="I164" s="27">
        <v>32.380846774193543</v>
      </c>
      <c r="J164" s="27">
        <v>2798.5821908602147</v>
      </c>
      <c r="K164" s="27">
        <v>1386.3110887096773</v>
      </c>
      <c r="L164" s="27">
        <f t="shared" si="24"/>
        <v>4217.2741263440857</v>
      </c>
    </row>
    <row r="165" spans="1:12" s="35" customFormat="1">
      <c r="A165" s="23">
        <v>50</v>
      </c>
      <c r="B165" s="24" t="s">
        <v>93</v>
      </c>
      <c r="C165" s="25">
        <v>0</v>
      </c>
      <c r="D165" s="25">
        <v>0</v>
      </c>
      <c r="E165" s="42">
        <v>107644</v>
      </c>
      <c r="F165" s="25">
        <v>180630</v>
      </c>
      <c r="G165" s="25">
        <f>SUM(C165:F165)</f>
        <v>288274</v>
      </c>
      <c r="H165" s="26" t="s">
        <v>206</v>
      </c>
      <c r="I165" s="26" t="s">
        <v>206</v>
      </c>
      <c r="J165" s="26">
        <v>166.38521505376343</v>
      </c>
      <c r="K165" s="26">
        <v>279.19959677419354</v>
      </c>
      <c r="L165" s="26">
        <f t="shared" si="24"/>
        <v>445.58481182795697</v>
      </c>
    </row>
    <row r="166" spans="1:12" s="35" customFormat="1">
      <c r="A166" s="34"/>
      <c r="B166" s="34" t="s">
        <v>175</v>
      </c>
      <c r="C166" s="17"/>
      <c r="D166" s="17"/>
      <c r="E166" s="17">
        <v>107644</v>
      </c>
      <c r="F166" s="17">
        <v>180630</v>
      </c>
      <c r="G166" s="27">
        <f>G165</f>
        <v>288274</v>
      </c>
      <c r="H166" s="27"/>
      <c r="I166" s="27"/>
      <c r="J166" s="27">
        <v>166.38521505376343</v>
      </c>
      <c r="K166" s="27">
        <v>279.19959677419354</v>
      </c>
      <c r="L166" s="27">
        <f t="shared" si="24"/>
        <v>445.58481182795697</v>
      </c>
    </row>
    <row r="167" spans="1:12" s="35" customFormat="1">
      <c r="A167" s="23">
        <v>51</v>
      </c>
      <c r="B167" s="24" t="s">
        <v>95</v>
      </c>
      <c r="C167" s="25">
        <v>1204</v>
      </c>
      <c r="D167" s="25">
        <v>0</v>
      </c>
      <c r="E167" s="42">
        <v>3833325</v>
      </c>
      <c r="F167" s="25">
        <v>660002</v>
      </c>
      <c r="G167" s="25">
        <f>SUM(C167:F167)</f>
        <v>4494531</v>
      </c>
      <c r="H167" s="26">
        <v>1.8610215053763439</v>
      </c>
      <c r="I167" s="26" t="s">
        <v>206</v>
      </c>
      <c r="J167" s="26">
        <v>5925.166330645161</v>
      </c>
      <c r="K167" s="26">
        <v>1020.16438172043</v>
      </c>
      <c r="L167" s="26">
        <f t="shared" si="24"/>
        <v>6947.1917338709673</v>
      </c>
    </row>
    <row r="168" spans="1:12" s="35" customFormat="1">
      <c r="A168" s="34"/>
      <c r="B168" s="34" t="s">
        <v>176</v>
      </c>
      <c r="C168" s="17">
        <v>1204</v>
      </c>
      <c r="D168" s="17">
        <v>0</v>
      </c>
      <c r="E168" s="17">
        <v>3833325</v>
      </c>
      <c r="F168" s="17">
        <v>660002</v>
      </c>
      <c r="G168" s="27">
        <f>G167*100%</f>
        <v>4494531</v>
      </c>
      <c r="H168" s="27">
        <v>1.8610215053763439</v>
      </c>
      <c r="I168" s="27"/>
      <c r="J168" s="27">
        <v>5925.166330645161</v>
      </c>
      <c r="K168" s="27">
        <v>1020.16438172043</v>
      </c>
      <c r="L168" s="27">
        <f t="shared" si="24"/>
        <v>6947.1917338709673</v>
      </c>
    </row>
    <row r="169" spans="1:12" s="35" customFormat="1">
      <c r="A169" s="23">
        <v>52</v>
      </c>
      <c r="B169" s="24" t="s">
        <v>97</v>
      </c>
      <c r="C169" s="25">
        <v>598023</v>
      </c>
      <c r="D169" s="25">
        <v>0</v>
      </c>
      <c r="E169" s="25">
        <v>1152822</v>
      </c>
      <c r="F169" s="25">
        <v>1759394</v>
      </c>
      <c r="G169" s="25">
        <f t="shared" ref="G169:G198" si="25">SUM(C169:F169)</f>
        <v>3510239</v>
      </c>
      <c r="H169" s="26">
        <v>924.36350806451605</v>
      </c>
      <c r="I169" s="26" t="s">
        <v>206</v>
      </c>
      <c r="J169" s="26">
        <v>1781.9157258064515</v>
      </c>
      <c r="K169" s="26">
        <v>2719.4934139784946</v>
      </c>
      <c r="L169" s="26">
        <f t="shared" si="24"/>
        <v>5425.7726478494624</v>
      </c>
    </row>
    <row r="170" spans="1:12" s="35" customFormat="1">
      <c r="A170" s="34"/>
      <c r="B170" s="34" t="s">
        <v>177</v>
      </c>
      <c r="C170" s="17">
        <v>598023</v>
      </c>
      <c r="D170" s="17"/>
      <c r="E170" s="17">
        <v>969177</v>
      </c>
      <c r="F170" s="17">
        <v>1558070</v>
      </c>
      <c r="G170" s="27">
        <f>SUM(C170:F170)</f>
        <v>3125270</v>
      </c>
      <c r="H170" s="27">
        <v>924.36350806451605</v>
      </c>
      <c r="I170" s="27"/>
      <c r="J170" s="27">
        <v>1498.0558467741935</v>
      </c>
      <c r="K170" s="27">
        <v>2408.307123655914</v>
      </c>
      <c r="L170" s="27">
        <f t="shared" si="24"/>
        <v>4830.7264784946237</v>
      </c>
    </row>
    <row r="171" spans="1:12" s="35" customFormat="1">
      <c r="A171" s="34"/>
      <c r="B171" s="34" t="s">
        <v>178</v>
      </c>
      <c r="C171" s="17"/>
      <c r="D171" s="17"/>
      <c r="E171" s="17">
        <v>183645</v>
      </c>
      <c r="F171" s="17">
        <v>158884</v>
      </c>
      <c r="G171" s="27">
        <f t="shared" si="25"/>
        <v>342529</v>
      </c>
      <c r="H171" s="27"/>
      <c r="I171" s="27"/>
      <c r="J171" s="27">
        <v>283.85987903225805</v>
      </c>
      <c r="K171" s="27">
        <v>245.58682795698923</v>
      </c>
      <c r="L171" s="27">
        <f t="shared" si="24"/>
        <v>529.44670698924733</v>
      </c>
    </row>
    <row r="172" spans="1:12" s="35" customFormat="1">
      <c r="A172" s="34"/>
      <c r="B172" s="34" t="s">
        <v>179</v>
      </c>
      <c r="C172" s="17"/>
      <c r="D172" s="17"/>
      <c r="E172" s="17"/>
      <c r="F172" s="17">
        <v>42440</v>
      </c>
      <c r="G172" s="27">
        <f t="shared" si="25"/>
        <v>42440</v>
      </c>
      <c r="H172" s="27"/>
      <c r="I172" s="27"/>
      <c r="J172" s="27"/>
      <c r="K172" s="27">
        <v>65.599462365591393</v>
      </c>
      <c r="L172" s="27">
        <f t="shared" si="24"/>
        <v>65.599462365591393</v>
      </c>
    </row>
    <row r="173" spans="1:12" s="35" customFormat="1">
      <c r="A173" s="23">
        <v>53</v>
      </c>
      <c r="B173" s="24" t="s">
        <v>98</v>
      </c>
      <c r="C173" s="25">
        <v>558443</v>
      </c>
      <c r="D173" s="25"/>
      <c r="E173" s="25">
        <v>1524207</v>
      </c>
      <c r="F173" s="25">
        <v>1149020</v>
      </c>
      <c r="G173" s="25">
        <f t="shared" si="25"/>
        <v>3231670</v>
      </c>
      <c r="H173" s="26">
        <v>863.18474462365589</v>
      </c>
      <c r="I173" s="26" t="s">
        <v>206</v>
      </c>
      <c r="J173" s="26">
        <v>2355.9651209677418</v>
      </c>
      <c r="K173" s="26">
        <v>1776.0389784946237</v>
      </c>
      <c r="L173" s="26">
        <f t="shared" si="24"/>
        <v>4995.1888440860212</v>
      </c>
    </row>
    <row r="174" spans="1:12" s="35" customFormat="1">
      <c r="A174" s="34"/>
      <c r="B174" s="34" t="s">
        <v>180</v>
      </c>
      <c r="C174" s="17">
        <v>558443</v>
      </c>
      <c r="D174" s="17"/>
      <c r="E174" s="17">
        <v>1524207</v>
      </c>
      <c r="F174" s="17">
        <v>1149020</v>
      </c>
      <c r="G174" s="27">
        <f t="shared" si="25"/>
        <v>3231670</v>
      </c>
      <c r="H174" s="27">
        <v>863.18474462365589</v>
      </c>
      <c r="I174" s="27"/>
      <c r="J174" s="27">
        <v>2355.9651209677418</v>
      </c>
      <c r="K174" s="27">
        <v>1776.0389784946237</v>
      </c>
      <c r="L174" s="27">
        <f t="shared" si="24"/>
        <v>4995.1888440860212</v>
      </c>
    </row>
    <row r="175" spans="1:12" s="35" customFormat="1">
      <c r="A175" s="23">
        <v>54</v>
      </c>
      <c r="B175" s="24" t="s">
        <v>100</v>
      </c>
      <c r="C175" s="25">
        <v>137752</v>
      </c>
      <c r="D175" s="25">
        <v>0</v>
      </c>
      <c r="E175" s="25">
        <v>1512324</v>
      </c>
      <c r="F175" s="25">
        <v>772264</v>
      </c>
      <c r="G175" s="25">
        <f t="shared" si="25"/>
        <v>2422340</v>
      </c>
      <c r="H175" s="26">
        <v>212.92311827956988</v>
      </c>
      <c r="I175" s="26" t="s">
        <v>206</v>
      </c>
      <c r="J175" s="26">
        <v>2337.5975806451611</v>
      </c>
      <c r="K175" s="26">
        <v>1193.687634408602</v>
      </c>
      <c r="L175" s="26">
        <f t="shared" si="24"/>
        <v>3744.208333333333</v>
      </c>
    </row>
    <row r="176" spans="1:12" s="35" customFormat="1">
      <c r="A176" s="34"/>
      <c r="B176" s="34" t="s">
        <v>219</v>
      </c>
      <c r="C176" s="17"/>
      <c r="D176" s="17"/>
      <c r="E176" s="17">
        <v>239049</v>
      </c>
      <c r="F176" s="17">
        <v>135650</v>
      </c>
      <c r="G176" s="27">
        <f t="shared" si="25"/>
        <v>374699</v>
      </c>
      <c r="H176" s="27"/>
      <c r="I176" s="27"/>
      <c r="J176" s="27">
        <v>369.49778225806449</v>
      </c>
      <c r="K176" s="27">
        <v>209.67405913978493</v>
      </c>
      <c r="L176" s="27">
        <f t="shared" si="24"/>
        <v>579.17184139784945</v>
      </c>
    </row>
    <row r="177" spans="1:13" s="35" customFormat="1">
      <c r="A177" s="34"/>
      <c r="B177" s="34" t="s">
        <v>182</v>
      </c>
      <c r="C177" s="17"/>
      <c r="D177" s="17"/>
      <c r="E177" s="17">
        <v>107921</v>
      </c>
      <c r="F177" s="17">
        <v>128365</v>
      </c>
      <c r="G177" s="27">
        <f t="shared" si="25"/>
        <v>236286</v>
      </c>
      <c r="H177" s="27"/>
      <c r="I177" s="27"/>
      <c r="J177" s="27">
        <v>166.81337365591398</v>
      </c>
      <c r="K177" s="27">
        <v>198.41364247311827</v>
      </c>
      <c r="L177" s="27">
        <f t="shared" si="24"/>
        <v>365.22701612903222</v>
      </c>
    </row>
    <row r="178" spans="1:13" s="35" customFormat="1">
      <c r="A178" s="34"/>
      <c r="B178" s="34" t="s">
        <v>183</v>
      </c>
      <c r="C178" s="17"/>
      <c r="D178" s="17"/>
      <c r="E178" s="17">
        <v>7700</v>
      </c>
      <c r="F178" s="17">
        <v>8863</v>
      </c>
      <c r="G178" s="27">
        <f t="shared" si="25"/>
        <v>16563</v>
      </c>
      <c r="H178" s="27"/>
      <c r="I178" s="27"/>
      <c r="J178" s="27">
        <v>11.901881720430106</v>
      </c>
      <c r="K178" s="27">
        <v>13.699529569892471</v>
      </c>
      <c r="L178" s="27">
        <f t="shared" si="24"/>
        <v>25.601411290322577</v>
      </c>
    </row>
    <row r="179" spans="1:13" s="35" customFormat="1">
      <c r="A179" s="34"/>
      <c r="B179" s="34" t="s">
        <v>184</v>
      </c>
      <c r="C179" s="17"/>
      <c r="D179" s="17"/>
      <c r="E179" s="17">
        <v>29342</v>
      </c>
      <c r="F179" s="17">
        <v>1817</v>
      </c>
      <c r="G179" s="27">
        <f t="shared" si="25"/>
        <v>31159</v>
      </c>
      <c r="H179" s="27"/>
      <c r="I179" s="27"/>
      <c r="J179" s="27">
        <v>45.353897849462363</v>
      </c>
      <c r="K179" s="27">
        <v>2.8085349462365592</v>
      </c>
      <c r="L179" s="27">
        <f t="shared" si="24"/>
        <v>48.162432795698919</v>
      </c>
    </row>
    <row r="180" spans="1:13" s="35" customFormat="1">
      <c r="A180" s="34"/>
      <c r="B180" s="34" t="s">
        <v>210</v>
      </c>
      <c r="C180" s="17"/>
      <c r="D180" s="17"/>
      <c r="E180" s="17"/>
      <c r="F180" s="17">
        <v>6720</v>
      </c>
      <c r="G180" s="27">
        <f t="shared" si="25"/>
        <v>6720</v>
      </c>
      <c r="H180" s="27"/>
      <c r="I180" s="27"/>
      <c r="J180" s="27"/>
      <c r="K180" s="27">
        <v>10.387096774193548</v>
      </c>
      <c r="L180" s="27">
        <f t="shared" si="24"/>
        <v>10.387096774193548</v>
      </c>
    </row>
    <row r="181" spans="1:13" s="35" customFormat="1">
      <c r="A181" s="34"/>
      <c r="B181" s="34" t="s">
        <v>186</v>
      </c>
      <c r="C181" s="17"/>
      <c r="D181" s="17"/>
      <c r="E181" s="17">
        <v>320550</v>
      </c>
      <c r="F181" s="17"/>
      <c r="G181" s="27">
        <f t="shared" si="25"/>
        <v>320550</v>
      </c>
      <c r="H181" s="27"/>
      <c r="I181" s="27"/>
      <c r="J181" s="27">
        <v>495.47379032258061</v>
      </c>
      <c r="K181" s="27"/>
      <c r="L181" s="27">
        <f t="shared" si="24"/>
        <v>495.47379032258061</v>
      </c>
    </row>
    <row r="182" spans="1:13" s="35" customFormat="1">
      <c r="A182" s="34"/>
      <c r="B182" s="34" t="s">
        <v>187</v>
      </c>
      <c r="C182" s="17">
        <v>137752</v>
      </c>
      <c r="D182" s="17"/>
      <c r="E182" s="17">
        <v>71713</v>
      </c>
      <c r="F182" s="17">
        <v>11318</v>
      </c>
      <c r="G182" s="27">
        <f t="shared" si="25"/>
        <v>220783</v>
      </c>
      <c r="H182" s="27">
        <v>212.92311827956988</v>
      </c>
      <c r="I182" s="27"/>
      <c r="J182" s="27">
        <v>110.84670698924731</v>
      </c>
      <c r="K182" s="27">
        <v>17.494220430107525</v>
      </c>
      <c r="L182" s="27">
        <f t="shared" si="24"/>
        <v>341.26404569892469</v>
      </c>
    </row>
    <row r="183" spans="1:13" s="35" customFormat="1">
      <c r="A183" s="34"/>
      <c r="B183" s="34" t="s">
        <v>188</v>
      </c>
      <c r="C183" s="17"/>
      <c r="D183" s="17"/>
      <c r="E183" s="17">
        <v>526504</v>
      </c>
      <c r="F183" s="17">
        <v>466970</v>
      </c>
      <c r="G183" s="27">
        <f t="shared" si="25"/>
        <v>993474</v>
      </c>
      <c r="H183" s="27"/>
      <c r="I183" s="27"/>
      <c r="J183" s="27">
        <v>813.81666666666661</v>
      </c>
      <c r="K183" s="27">
        <v>721.79502688172033</v>
      </c>
      <c r="L183" s="27">
        <f t="shared" si="24"/>
        <v>1535.6116935483869</v>
      </c>
    </row>
    <row r="184" spans="1:13" s="35" customFormat="1">
      <c r="A184" s="34"/>
      <c r="B184" s="34" t="s">
        <v>189</v>
      </c>
      <c r="C184" s="17"/>
      <c r="D184" s="17"/>
      <c r="E184" s="17">
        <v>209545</v>
      </c>
      <c r="F184" s="17">
        <v>12561</v>
      </c>
      <c r="G184" s="27">
        <f t="shared" si="25"/>
        <v>222106</v>
      </c>
      <c r="H184" s="27"/>
      <c r="I184" s="27"/>
      <c r="J184" s="27">
        <v>323.89348118279565</v>
      </c>
      <c r="K184" s="27"/>
      <c r="L184" s="27">
        <f t="shared" si="24"/>
        <v>323.89348118279565</v>
      </c>
      <c r="M184" s="35">
        <v>1</v>
      </c>
    </row>
    <row r="185" spans="1:13" s="35" customFormat="1">
      <c r="A185" s="18">
        <v>55</v>
      </c>
      <c r="B185" s="44" t="s">
        <v>101</v>
      </c>
      <c r="C185" s="20">
        <v>0</v>
      </c>
      <c r="D185" s="20">
        <v>60606</v>
      </c>
      <c r="E185" s="20">
        <v>3014947</v>
      </c>
      <c r="F185" s="20">
        <v>675343</v>
      </c>
      <c r="G185" s="20">
        <f t="shared" si="25"/>
        <v>3750896</v>
      </c>
      <c r="H185" s="21" t="s">
        <v>206</v>
      </c>
      <c r="I185" s="21">
        <v>93.678629032258044</v>
      </c>
      <c r="J185" s="21">
        <v>4660.2003360215049</v>
      </c>
      <c r="K185" s="21">
        <v>1043.8769489247311</v>
      </c>
      <c r="L185" s="21">
        <f t="shared" si="24"/>
        <v>5797.7559139784935</v>
      </c>
    </row>
    <row r="186" spans="1:13" s="35" customFormat="1">
      <c r="A186" s="34"/>
      <c r="B186" s="34" t="s">
        <v>190</v>
      </c>
      <c r="C186" s="17"/>
      <c r="D186" s="17"/>
      <c r="E186" s="17">
        <v>901367</v>
      </c>
      <c r="F186" s="17">
        <v>303359</v>
      </c>
      <c r="G186" s="27">
        <f t="shared" si="25"/>
        <v>1204726</v>
      </c>
      <c r="H186" s="27"/>
      <c r="I186" s="27"/>
      <c r="J186" s="27">
        <v>1393.2420026881721</v>
      </c>
      <c r="K186" s="27">
        <v>468.90168010752683</v>
      </c>
      <c r="L186" s="27">
        <f t="shared" si="24"/>
        <v>1862.1436827956989</v>
      </c>
    </row>
    <row r="187" spans="1:13" s="35" customFormat="1">
      <c r="A187" s="34"/>
      <c r="B187" s="34" t="s">
        <v>191</v>
      </c>
      <c r="C187" s="17"/>
      <c r="D187" s="17"/>
      <c r="E187" s="17">
        <v>712969</v>
      </c>
      <c r="F187" s="17">
        <v>42781</v>
      </c>
      <c r="G187" s="27">
        <f t="shared" si="25"/>
        <v>755750</v>
      </c>
      <c r="H187" s="27"/>
      <c r="I187" s="27"/>
      <c r="J187" s="27">
        <v>1102.0354166666666</v>
      </c>
      <c r="K187" s="27">
        <v>66.12654569892473</v>
      </c>
      <c r="L187" s="27">
        <f t="shared" si="24"/>
        <v>1168.1619623655913</v>
      </c>
    </row>
    <row r="188" spans="1:13" s="35" customFormat="1">
      <c r="A188" s="34"/>
      <c r="B188" s="34" t="s">
        <v>192</v>
      </c>
      <c r="C188" s="17"/>
      <c r="D188" s="17">
        <v>60606</v>
      </c>
      <c r="E188" s="17">
        <v>418040</v>
      </c>
      <c r="F188" s="17">
        <v>137469</v>
      </c>
      <c r="G188" s="27">
        <f t="shared" si="25"/>
        <v>616115</v>
      </c>
      <c r="H188" s="27"/>
      <c r="I188" s="27">
        <v>93.678629032258044</v>
      </c>
      <c r="J188" s="27">
        <v>646.16397849462362</v>
      </c>
      <c r="K188" s="27">
        <v>212.48568548387095</v>
      </c>
      <c r="L188" s="27">
        <f t="shared" si="24"/>
        <v>952.32829301075265</v>
      </c>
    </row>
    <row r="189" spans="1:13" s="35" customFormat="1">
      <c r="A189" s="34"/>
      <c r="B189" s="34" t="s">
        <v>193</v>
      </c>
      <c r="C189" s="17"/>
      <c r="D189" s="17"/>
      <c r="E189" s="17">
        <v>231421</v>
      </c>
      <c r="F189" s="17">
        <v>26122</v>
      </c>
      <c r="G189" s="27">
        <f t="shared" si="25"/>
        <v>257543</v>
      </c>
      <c r="H189" s="27"/>
      <c r="I189" s="27"/>
      <c r="J189" s="27">
        <v>357.70719086021506</v>
      </c>
      <c r="K189" s="27">
        <v>40.376747311827955</v>
      </c>
      <c r="L189" s="27">
        <f t="shared" si="24"/>
        <v>398.08393817204302</v>
      </c>
    </row>
    <row r="190" spans="1:13" s="35" customFormat="1">
      <c r="A190" s="34"/>
      <c r="B190" s="34" t="s">
        <v>194</v>
      </c>
      <c r="C190" s="17"/>
      <c r="D190" s="17"/>
      <c r="E190" s="17"/>
      <c r="F190" s="17">
        <v>10446</v>
      </c>
      <c r="G190" s="27">
        <f t="shared" si="25"/>
        <v>10446</v>
      </c>
      <c r="H190" s="27"/>
      <c r="I190" s="27"/>
      <c r="J190" s="27"/>
      <c r="K190" s="27">
        <v>16.146370967741934</v>
      </c>
      <c r="L190" s="27">
        <f t="shared" si="24"/>
        <v>16.146370967741934</v>
      </c>
    </row>
    <row r="191" spans="1:13" s="35" customFormat="1" ht="30">
      <c r="A191" s="34"/>
      <c r="B191" s="38" t="s">
        <v>195</v>
      </c>
      <c r="C191" s="17"/>
      <c r="D191" s="17"/>
      <c r="E191" s="17">
        <v>138428</v>
      </c>
      <c r="F191" s="17"/>
      <c r="G191" s="27">
        <f t="shared" si="25"/>
        <v>138428</v>
      </c>
      <c r="H191" s="27"/>
      <c r="I191" s="27"/>
      <c r="J191" s="27">
        <v>213.96801075268817</v>
      </c>
      <c r="K191" s="27"/>
      <c r="L191" s="27">
        <f t="shared" si="24"/>
        <v>213.96801075268817</v>
      </c>
    </row>
    <row r="192" spans="1:13" s="35" customFormat="1">
      <c r="A192" s="34"/>
      <c r="B192" s="34" t="s">
        <v>196</v>
      </c>
      <c r="C192" s="17"/>
      <c r="D192" s="17"/>
      <c r="E192" s="17">
        <v>570021</v>
      </c>
      <c r="F192" s="17">
        <v>144681</v>
      </c>
      <c r="G192" s="27">
        <f t="shared" si="25"/>
        <v>714702</v>
      </c>
      <c r="H192" s="27"/>
      <c r="I192" s="27"/>
      <c r="J192" s="27">
        <v>881.08084677419345</v>
      </c>
      <c r="K192" s="27">
        <v>223.63326612903225</v>
      </c>
      <c r="L192" s="27">
        <f t="shared" si="24"/>
        <v>1104.7141129032257</v>
      </c>
    </row>
    <row r="193" spans="1:12" s="35" customFormat="1">
      <c r="A193" s="34"/>
      <c r="B193" s="34" t="s">
        <v>197</v>
      </c>
      <c r="C193" s="17"/>
      <c r="D193" s="17"/>
      <c r="E193" s="17">
        <v>15295</v>
      </c>
      <c r="F193" s="17"/>
      <c r="G193" s="27">
        <f t="shared" si="25"/>
        <v>15295</v>
      </c>
      <c r="H193" s="27"/>
      <c r="I193" s="27"/>
      <c r="J193" s="27">
        <v>23.64146505376344</v>
      </c>
      <c r="K193" s="27"/>
      <c r="L193" s="27">
        <f t="shared" si="24"/>
        <v>23.64146505376344</v>
      </c>
    </row>
    <row r="194" spans="1:12" s="35" customFormat="1">
      <c r="A194" s="34"/>
      <c r="B194" s="34" t="s">
        <v>198</v>
      </c>
      <c r="C194" s="17"/>
      <c r="D194" s="17"/>
      <c r="E194" s="17">
        <v>27406</v>
      </c>
      <c r="F194" s="17">
        <v>10485</v>
      </c>
      <c r="G194" s="27">
        <f t="shared" si="25"/>
        <v>37891</v>
      </c>
      <c r="H194" s="27"/>
      <c r="I194" s="27"/>
      <c r="J194" s="27">
        <v>42.361424731182794</v>
      </c>
      <c r="K194" s="27">
        <v>16.206653225806448</v>
      </c>
      <c r="L194" s="27">
        <f t="shared" si="24"/>
        <v>58.568077956989242</v>
      </c>
    </row>
    <row r="195" spans="1:12">
      <c r="A195" s="45">
        <v>56</v>
      </c>
      <c r="B195" s="46" t="s">
        <v>103</v>
      </c>
      <c r="C195" s="47">
        <v>102241</v>
      </c>
      <c r="D195" s="47">
        <v>0</v>
      </c>
      <c r="E195" s="47">
        <v>2677723</v>
      </c>
      <c r="F195" s="47">
        <v>1855119</v>
      </c>
      <c r="G195" s="47">
        <f t="shared" si="25"/>
        <v>4635083</v>
      </c>
      <c r="H195" s="48">
        <v>158.03380376344083</v>
      </c>
      <c r="I195" s="48" t="s">
        <v>206</v>
      </c>
      <c r="J195" s="48">
        <v>4138.953561827956</v>
      </c>
      <c r="K195" s="48">
        <v>2867.4554435483869</v>
      </c>
      <c r="L195" s="48">
        <f t="shared" si="24"/>
        <v>7164.442809139784</v>
      </c>
    </row>
    <row r="196" spans="1:12">
      <c r="A196" s="49"/>
      <c r="B196" s="50" t="s">
        <v>199</v>
      </c>
      <c r="C196" s="51"/>
      <c r="D196" s="51">
        <v>0</v>
      </c>
      <c r="E196" s="51">
        <v>1850122</v>
      </c>
      <c r="F196" s="51">
        <v>1235615</v>
      </c>
      <c r="G196" s="51">
        <f t="shared" si="25"/>
        <v>3085737</v>
      </c>
      <c r="H196" s="52"/>
      <c r="I196" s="52" t="s">
        <v>206</v>
      </c>
      <c r="J196" s="52">
        <v>2859.7315860215053</v>
      </c>
      <c r="K196" s="52">
        <v>1909.8887768817203</v>
      </c>
      <c r="L196" s="52">
        <f t="shared" si="24"/>
        <v>4769.6203629032261</v>
      </c>
    </row>
    <row r="197" spans="1:12">
      <c r="A197" s="49"/>
      <c r="B197" s="50" t="s">
        <v>200</v>
      </c>
      <c r="C197" s="51">
        <v>102241</v>
      </c>
      <c r="D197" s="51"/>
      <c r="E197" s="51">
        <v>827601</v>
      </c>
      <c r="F197" s="51">
        <v>619504</v>
      </c>
      <c r="G197" s="51">
        <f t="shared" si="25"/>
        <v>1549346</v>
      </c>
      <c r="H197" s="52">
        <v>158.03380376344083</v>
      </c>
      <c r="I197" s="52"/>
      <c r="J197" s="52">
        <v>1279.2219758064516</v>
      </c>
      <c r="K197" s="52">
        <v>957.56666666666649</v>
      </c>
      <c r="L197" s="52">
        <f t="shared" si="24"/>
        <v>2394.8224462365588</v>
      </c>
    </row>
    <row r="198" spans="1:12">
      <c r="A198" s="53">
        <v>57</v>
      </c>
      <c r="B198" s="54" t="s">
        <v>104</v>
      </c>
      <c r="C198" s="55">
        <v>344324</v>
      </c>
      <c r="D198" s="55">
        <v>0</v>
      </c>
      <c r="E198" s="55">
        <v>605723</v>
      </c>
      <c r="F198" s="55">
        <v>619961</v>
      </c>
      <c r="G198" s="55">
        <f t="shared" si="25"/>
        <v>1570008</v>
      </c>
      <c r="H198" s="56">
        <v>532.22123655913981</v>
      </c>
      <c r="I198" s="56" t="s">
        <v>206</v>
      </c>
      <c r="J198" s="56">
        <v>936.26538978494614</v>
      </c>
      <c r="K198" s="56">
        <v>958.27305107526865</v>
      </c>
      <c r="L198" s="56">
        <f t="shared" si="24"/>
        <v>2426.7596774193544</v>
      </c>
    </row>
    <row r="199" spans="1:12">
      <c r="A199" s="57"/>
      <c r="B199" s="58" t="s">
        <v>201</v>
      </c>
      <c r="C199" s="59">
        <v>344324</v>
      </c>
      <c r="D199" s="59"/>
      <c r="E199" s="59">
        <v>66629.53</v>
      </c>
      <c r="F199" s="59">
        <v>74395.319999999992</v>
      </c>
      <c r="G199" s="59">
        <f>SUM(C199:F199)</f>
        <v>485348.85000000003</v>
      </c>
      <c r="H199" s="9">
        <v>532.22123655913981</v>
      </c>
      <c r="I199" s="9"/>
      <c r="J199" s="9">
        <v>102.98919287634406</v>
      </c>
      <c r="K199" s="9">
        <v>114.99276612903223</v>
      </c>
      <c r="L199" s="9">
        <f t="shared" si="24"/>
        <v>750.20319556451614</v>
      </c>
    </row>
    <row r="200" spans="1:12">
      <c r="A200" s="60"/>
      <c r="B200" s="58" t="s">
        <v>202</v>
      </c>
      <c r="C200" s="61"/>
      <c r="D200" s="61"/>
      <c r="E200" s="61">
        <v>539093.47</v>
      </c>
      <c r="F200" s="61">
        <v>545565.68000000005</v>
      </c>
      <c r="G200" s="59">
        <f>SUM(C200:F200)</f>
        <v>1084659.1499999999</v>
      </c>
      <c r="H200" s="62"/>
      <c r="I200" s="62"/>
      <c r="J200" s="62">
        <v>833.27619690860206</v>
      </c>
      <c r="K200" s="62">
        <v>843.28028494623663</v>
      </c>
      <c r="L200" s="9">
        <f t="shared" si="24"/>
        <v>1676.5564818548387</v>
      </c>
    </row>
    <row r="201" spans="1:12">
      <c r="A201" s="63">
        <v>58</v>
      </c>
      <c r="B201" s="64" t="s">
        <v>106</v>
      </c>
      <c r="C201" s="65">
        <v>1219833</v>
      </c>
      <c r="D201" s="65">
        <v>0</v>
      </c>
      <c r="E201" s="65">
        <v>1741110</v>
      </c>
      <c r="F201" s="65">
        <v>1312508</v>
      </c>
      <c r="G201" s="65">
        <f>SUM(C201:F201)</f>
        <v>4273451</v>
      </c>
      <c r="H201" s="13">
        <v>1885.4945564516129</v>
      </c>
      <c r="I201" s="13" t="s">
        <v>206</v>
      </c>
      <c r="J201" s="13">
        <v>2691.2318548387093</v>
      </c>
      <c r="K201" s="13">
        <v>2028.7422043010749</v>
      </c>
      <c r="L201" s="13">
        <f t="shared" si="24"/>
        <v>6605.4686155913969</v>
      </c>
    </row>
    <row r="202" spans="1:12">
      <c r="A202" s="66"/>
      <c r="B202" s="67" t="s">
        <v>203</v>
      </c>
      <c r="C202" s="68">
        <v>1219833</v>
      </c>
      <c r="D202" s="68">
        <v>0</v>
      </c>
      <c r="E202" s="68">
        <v>1741110</v>
      </c>
      <c r="F202" s="68">
        <v>1312508</v>
      </c>
      <c r="G202" s="68">
        <f>SUM(C202:F202)</f>
        <v>4273451</v>
      </c>
      <c r="H202" s="30">
        <v>1885.4945564516129</v>
      </c>
      <c r="I202" s="30" t="s">
        <v>206</v>
      </c>
      <c r="J202" s="30">
        <v>2691.2318548387093</v>
      </c>
      <c r="K202" s="30">
        <v>2028.7422043010749</v>
      </c>
      <c r="L202" s="30">
        <f t="shared" si="24"/>
        <v>6605.4686155913969</v>
      </c>
    </row>
    <row r="203" spans="1:12">
      <c r="B203" s="69" t="s">
        <v>107</v>
      </c>
      <c r="C203" s="70">
        <f t="shared" ref="C203:I203" si="26">C7+C9+C14+C16+C19+C24+C30+C32+C34+C41+C43+C46+C48+C50+C57+C59+C61+C63+C67+C69+C72+C75+C77+C80+C82+C89+C96+C98+C101+C103+C105+C107+C109+C111+C114+C116+C118+C126+C128+C130+C132+C135+C137+C144+C148+C150+C152+C161+C163+C165+C167+C169+C173+C175+C185+C195+C198+C201</f>
        <v>17812289</v>
      </c>
      <c r="D203" s="70">
        <f t="shared" si="26"/>
        <v>5344879</v>
      </c>
      <c r="E203" s="70">
        <f>E7+E9+E14+E16+E19+E24+E30+E32+E34+E41+E43+E46+E48+E50+E57+E59+E61+E63+E67+E69+E72+E75+E77+E80+E82+E89+E96+E98+E101+E103+E105+E107+E109+E111+E114+E116+E118+E126+E128+E130+E132+E135+E137+E144+E148+E150+E152+E161+E163+E165+E167+E169+E173+E175+E185+E195+E198+E201</f>
        <v>109784107</v>
      </c>
      <c r="F203" s="70">
        <f t="shared" ref="F203" si="27">F7+F9+F14+F16+F19+F24+F30+F32+F34+F41+F43+F46+F48+F50+F57+F59+F61+F63+F67+F69+F72+F75+F77+F80+F82+F89+F96+F98+F101+F103+F105+F107+F109+F111+F114+F116+F118+F126+F128+F130+F132+F135+F137+F144+F148+F150+F152+F161+F163+F165+F167+F169+F173+F175+F185+F195+F198+F201</f>
        <v>53787628</v>
      </c>
      <c r="G203" s="71">
        <f>C203+D203+E203+F203</f>
        <v>186728903</v>
      </c>
      <c r="H203" s="72">
        <f t="shared" si="26"/>
        <v>27532.435954301083</v>
      </c>
      <c r="I203" s="72">
        <f t="shared" si="26"/>
        <v>8261.5737231182775</v>
      </c>
      <c r="J203" s="72">
        <f>J7+J9+J14+J16+J19+J24+J30+J32+J34+J41+J43+J46+J48+J50+J57+J59+J61+J63+J67+J69+J72+J75+J77+J80+J82+J89+J96+J98+J101+J103+J105+J107+J109+J111+J114+J116+J118+J126+J128+J130+J132+J135+J137+J144+J148+J150+J152+J161+J163+J165+J167+J169+J173+J175+J185+J195+J198+J201</f>
        <v>169693.17614247309</v>
      </c>
      <c r="K203" s="72">
        <f t="shared" ref="K203" si="28">K7+K9+K14+K16+K19+K24+K30+K32+K34+K41+K43+K46+K48+K50+K57+K59+K61+K63+K67+K69+K72+K75+K77+K80+K82+K89+K96+K98+K101+K103+K105+K107+K109+K111+K114+K116+K118+K126+K128+K130+K132+K135+K137+K144+K148+K150+K152+K161+K163+K165+K167+K169+K173+K175+K185+K195+K198+K201</f>
        <v>83139.478763440871</v>
      </c>
      <c r="L203" s="72">
        <f>H203+I203+J203+K203</f>
        <v>288626.6645833333</v>
      </c>
    </row>
    <row r="204" spans="1:12">
      <c r="C204" s="2" t="s">
        <v>204</v>
      </c>
    </row>
    <row r="206" spans="1:12">
      <c r="C206" s="1"/>
      <c r="D206" s="1"/>
      <c r="E206" s="1"/>
      <c r="F206" s="1"/>
    </row>
    <row r="208" spans="1:12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</sheetData>
  <sheetProtection selectLockedCells="1" selectUnlockedCells="1"/>
  <mergeCells count="6">
    <mergeCell ref="B1:L1"/>
    <mergeCell ref="B2:L2"/>
    <mergeCell ref="A4:A6"/>
    <mergeCell ref="B4:B6"/>
    <mergeCell ref="C4:G5"/>
    <mergeCell ref="H4:L5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2021</vt:lpstr>
      <vt:lpstr>февраль 2021</vt:lpstr>
      <vt:lpstr>март 2021</vt:lpstr>
      <vt:lpstr>апрель 2021</vt:lpstr>
      <vt:lpstr>май 2021</vt:lpstr>
      <vt:lpstr>июнь 2021</vt:lpstr>
      <vt:lpstr>июль 2021</vt:lpstr>
      <vt:lpstr>август 2021</vt:lpstr>
      <vt:lpstr>сентябрь 2021</vt:lpstr>
      <vt:lpstr>октябрь 2021</vt:lpstr>
      <vt:lpstr>ноябрь 2021</vt:lpstr>
      <vt:lpstr>декабрь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Щебет В.В.</dc:creator>
  <cp:lastModifiedBy>Костина Вероника Витальевна</cp:lastModifiedBy>
  <dcterms:created xsi:type="dcterms:W3CDTF">2021-02-08T05:41:59Z</dcterms:created>
  <dcterms:modified xsi:type="dcterms:W3CDTF">2022-01-13T08:04:33Z</dcterms:modified>
</cp:coreProperties>
</file>